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5280" yWindow="1830" windowWidth="15390" windowHeight="7530"/>
  </bookViews>
  <sheets>
    <sheet name="Training" sheetId="1" r:id="rId1"/>
    <sheet name="IM RACE PACING" sheetId="8" r:id="rId2"/>
    <sheet name="Workouts" sheetId="7" r:id="rId3"/>
    <sheet name="Nutrition" sheetId="10" r:id="rId4"/>
    <sheet name="Reports" sheetId="11" r:id="rId5"/>
  </sheets>
  <calcPr calcId="125725"/>
</workbook>
</file>

<file path=xl/calcChain.xml><?xml version="1.0" encoding="utf-8"?>
<calcChain xmlns="http://schemas.openxmlformats.org/spreadsheetml/2006/main">
  <c r="BI8" i="1"/>
  <c r="BI9"/>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I48"/>
  <c r="BI49"/>
  <c r="BI50"/>
  <c r="BI51"/>
  <c r="BI52"/>
  <c r="BI53"/>
  <c r="BI54"/>
  <c r="BI55"/>
  <c r="BI56"/>
  <c r="BI57"/>
  <c r="BI58"/>
  <c r="BI59"/>
  <c r="BI60"/>
  <c r="BI61"/>
  <c r="BI62"/>
  <c r="BI63"/>
  <c r="BI64"/>
  <c r="BI65"/>
  <c r="BI66"/>
  <c r="BI67"/>
  <c r="BI68"/>
  <c r="BI69"/>
  <c r="BI70"/>
  <c r="BI71"/>
  <c r="BI72"/>
  <c r="BI73"/>
  <c r="BI74"/>
  <c r="BI75"/>
  <c r="BI76"/>
  <c r="BI77"/>
  <c r="BI78"/>
  <c r="BI79"/>
  <c r="BI80"/>
  <c r="BI81"/>
  <c r="BI82"/>
  <c r="BI83"/>
  <c r="BI84"/>
  <c r="BI85"/>
  <c r="BI86"/>
  <c r="BI87"/>
  <c r="BI88"/>
  <c r="BI89"/>
  <c r="BI90"/>
  <c r="BI91"/>
  <c r="BI92"/>
  <c r="BI93"/>
  <c r="BI94"/>
  <c r="BI95"/>
  <c r="BI7"/>
  <c r="AV8"/>
  <c r="AV9"/>
  <c r="AV10"/>
  <c r="AV11"/>
  <c r="AV12"/>
  <c r="AV13"/>
  <c r="AV14"/>
  <c r="AV15"/>
  <c r="AV16"/>
  <c r="AV17"/>
  <c r="AV18"/>
  <c r="AV19"/>
  <c r="AV20"/>
  <c r="AV21"/>
  <c r="AV22"/>
  <c r="AV23"/>
  <c r="AV24"/>
  <c r="AV25"/>
  <c r="AV26"/>
  <c r="AV27"/>
  <c r="AV28"/>
  <c r="AV29"/>
  <c r="AV30"/>
  <c r="AV31"/>
  <c r="AV32"/>
  <c r="AV33"/>
  <c r="AV34"/>
  <c r="AV35"/>
  <c r="AV36"/>
  <c r="AV37"/>
  <c r="AV38"/>
  <c r="AV39"/>
  <c r="AV40"/>
  <c r="AV41"/>
  <c r="AV42"/>
  <c r="AV43"/>
  <c r="AV44"/>
  <c r="AV45"/>
  <c r="AV46"/>
  <c r="AV47"/>
  <c r="AV48"/>
  <c r="AV49"/>
  <c r="AV50"/>
  <c r="AV51"/>
  <c r="AV52"/>
  <c r="AV53"/>
  <c r="AV54"/>
  <c r="AV55"/>
  <c r="AV56"/>
  <c r="AV57"/>
  <c r="AV58"/>
  <c r="AV59"/>
  <c r="AV60"/>
  <c r="AV61"/>
  <c r="AV62"/>
  <c r="AV63"/>
  <c r="AV64"/>
  <c r="AV65"/>
  <c r="AV66"/>
  <c r="AV67"/>
  <c r="AV68"/>
  <c r="AV69"/>
  <c r="AV70"/>
  <c r="AV71"/>
  <c r="AV72"/>
  <c r="AV73"/>
  <c r="AV74"/>
  <c r="AV75"/>
  <c r="AV76"/>
  <c r="AV77"/>
  <c r="AV78"/>
  <c r="AV79"/>
  <c r="AV80"/>
  <c r="AV81"/>
  <c r="AV82"/>
  <c r="AV83"/>
  <c r="AV84"/>
  <c r="AV85"/>
  <c r="AV86"/>
  <c r="AV87"/>
  <c r="AV88"/>
  <c r="AV89"/>
  <c r="AV90"/>
  <c r="AV7"/>
  <c r="AT10"/>
  <c r="AT14"/>
  <c r="AT15"/>
  <c r="AT18"/>
  <c r="AT19"/>
  <c r="AT22"/>
  <c r="AT23"/>
  <c r="AT26"/>
  <c r="AT27"/>
  <c r="AT30"/>
  <c r="AT31"/>
  <c r="AT34"/>
  <c r="AT35"/>
  <c r="AT38"/>
  <c r="AT39"/>
  <c r="AT42"/>
  <c r="AT43"/>
  <c r="AT46"/>
  <c r="AT47"/>
  <c r="AT50"/>
  <c r="AT51"/>
  <c r="AT54"/>
  <c r="AT55"/>
  <c r="AT58"/>
  <c r="AT59"/>
  <c r="AT62"/>
  <c r="AT63"/>
  <c r="AT66"/>
  <c r="AT67"/>
  <c r="AT70"/>
  <c r="AT71"/>
  <c r="AT72"/>
  <c r="AT73"/>
  <c r="AT74"/>
  <c r="AT75"/>
  <c r="AT76"/>
  <c r="AT77"/>
  <c r="AT78"/>
  <c r="AT79"/>
  <c r="AT80"/>
  <c r="AT81"/>
  <c r="AT82"/>
  <c r="AT83"/>
  <c r="AT84"/>
  <c r="AT85"/>
  <c r="AT86"/>
  <c r="AT87"/>
  <c r="AT88"/>
  <c r="AT89"/>
  <c r="AT90"/>
  <c r="AT7"/>
  <c r="AU10"/>
  <c r="AU14"/>
  <c r="AU15"/>
  <c r="AU18"/>
  <c r="AU19"/>
  <c r="AU22"/>
  <c r="AU23"/>
  <c r="AU26"/>
  <c r="AU27"/>
  <c r="AU30"/>
  <c r="AU31"/>
  <c r="AU34"/>
  <c r="AU35"/>
  <c r="AU38"/>
  <c r="AU39"/>
  <c r="AU42"/>
  <c r="AU43"/>
  <c r="AU46"/>
  <c r="AU47"/>
  <c r="AU50"/>
  <c r="AU51"/>
  <c r="AU54"/>
  <c r="AU55"/>
  <c r="AU58"/>
  <c r="AU59"/>
  <c r="AU62"/>
  <c r="AU63"/>
  <c r="AU66"/>
  <c r="AU67"/>
  <c r="AU70"/>
  <c r="AU71"/>
  <c r="AU72"/>
  <c r="AU73"/>
  <c r="AU74"/>
  <c r="AU75"/>
  <c r="AU76"/>
  <c r="AU77"/>
  <c r="AU78"/>
  <c r="AU79"/>
  <c r="AU80"/>
  <c r="AU81"/>
  <c r="AU82"/>
  <c r="AU83"/>
  <c r="AU84"/>
  <c r="AU85"/>
  <c r="AU86"/>
  <c r="AU87"/>
  <c r="AU88"/>
  <c r="AU89"/>
  <c r="AU90"/>
  <c r="AU7"/>
  <c r="AI8"/>
  <c r="AI9"/>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I48"/>
  <c r="AI49"/>
  <c r="AI50"/>
  <c r="AI51"/>
  <c r="AI52"/>
  <c r="AI53"/>
  <c r="AI54"/>
  <c r="AI55"/>
  <c r="AI56"/>
  <c r="AI57"/>
  <c r="AI58"/>
  <c r="AI59"/>
  <c r="AI60"/>
  <c r="AI61"/>
  <c r="AI62"/>
  <c r="AI63"/>
  <c r="AI64"/>
  <c r="AI65"/>
  <c r="AI66"/>
  <c r="AI67"/>
  <c r="AI68"/>
  <c r="AI69"/>
  <c r="AI70"/>
  <c r="AI71"/>
  <c r="AI72"/>
  <c r="AI73"/>
  <c r="AI74"/>
  <c r="AI75"/>
  <c r="AI76"/>
  <c r="AI77"/>
  <c r="AI78"/>
  <c r="AI79"/>
  <c r="AI80"/>
  <c r="AI81"/>
  <c r="AI82"/>
  <c r="AI83"/>
  <c r="AI84"/>
  <c r="AI85"/>
  <c r="AI86"/>
  <c r="AI87"/>
  <c r="AI88"/>
  <c r="AI89"/>
  <c r="AI90"/>
  <c r="AI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7"/>
  <c r="AS7"/>
  <c r="AS8"/>
  <c r="AT8" s="1"/>
  <c r="AU8" s="1"/>
  <c r="AS9"/>
  <c r="AT9" s="1"/>
  <c r="AU9" s="1"/>
  <c r="AS10"/>
  <c r="AS11"/>
  <c r="AT11" s="1"/>
  <c r="AU11" s="1"/>
  <c r="AS12"/>
  <c r="AT12" s="1"/>
  <c r="AU12" s="1"/>
  <c r="AS13"/>
  <c r="AT13" s="1"/>
  <c r="AU13" s="1"/>
  <c r="AS14"/>
  <c r="AS15"/>
  <c r="AS16"/>
  <c r="AT16" s="1"/>
  <c r="AU16" s="1"/>
  <c r="AS17"/>
  <c r="AT17" s="1"/>
  <c r="AU17" s="1"/>
  <c r="AS18"/>
  <c r="AS19"/>
  <c r="AS20"/>
  <c r="AT20" s="1"/>
  <c r="AU20" s="1"/>
  <c r="AS21"/>
  <c r="AT21" s="1"/>
  <c r="AU21" s="1"/>
  <c r="AS22"/>
  <c r="AS23"/>
  <c r="AS24"/>
  <c r="AT24" s="1"/>
  <c r="AU24" s="1"/>
  <c r="AS25"/>
  <c r="AT25" s="1"/>
  <c r="AU25" s="1"/>
  <c r="AS26"/>
  <c r="AS27"/>
  <c r="AS28"/>
  <c r="AT28" s="1"/>
  <c r="AU28" s="1"/>
  <c r="AS29"/>
  <c r="AT29" s="1"/>
  <c r="AU29" s="1"/>
  <c r="AS30"/>
  <c r="AS31"/>
  <c r="AS32"/>
  <c r="AT32" s="1"/>
  <c r="AU32" s="1"/>
  <c r="AS33"/>
  <c r="AT33" s="1"/>
  <c r="AU33" s="1"/>
  <c r="AS34"/>
  <c r="AS35"/>
  <c r="AS36"/>
  <c r="AT36" s="1"/>
  <c r="AU36" s="1"/>
  <c r="AS37"/>
  <c r="AT37" s="1"/>
  <c r="AU37" s="1"/>
  <c r="AS38"/>
  <c r="AS39"/>
  <c r="AS40"/>
  <c r="AT40" s="1"/>
  <c r="AU40" s="1"/>
  <c r="AS41"/>
  <c r="AT41" s="1"/>
  <c r="AU41" s="1"/>
  <c r="AS42"/>
  <c r="AS43"/>
  <c r="AS44"/>
  <c r="AT44" s="1"/>
  <c r="AU44" s="1"/>
  <c r="AS45"/>
  <c r="AT45" s="1"/>
  <c r="AU45" s="1"/>
  <c r="AS46"/>
  <c r="AS47"/>
  <c r="AS48"/>
  <c r="AT48" s="1"/>
  <c r="AU48" s="1"/>
  <c r="AS49"/>
  <c r="AT49" s="1"/>
  <c r="AU49" s="1"/>
  <c r="AS50"/>
  <c r="AS51"/>
  <c r="AS52"/>
  <c r="AT52" s="1"/>
  <c r="AU52" s="1"/>
  <c r="AS53"/>
  <c r="AT53" s="1"/>
  <c r="AU53" s="1"/>
  <c r="AS54"/>
  <c r="AS55"/>
  <c r="AS56"/>
  <c r="AT56" s="1"/>
  <c r="AU56" s="1"/>
  <c r="AS57"/>
  <c r="AT57" s="1"/>
  <c r="AU57" s="1"/>
  <c r="AS58"/>
  <c r="AS59"/>
  <c r="AS60"/>
  <c r="AT60" s="1"/>
  <c r="AU60" s="1"/>
  <c r="AS61"/>
  <c r="AT61" s="1"/>
  <c r="AU61" s="1"/>
  <c r="AS62"/>
  <c r="AS63"/>
  <c r="AS64"/>
  <c r="AT64" s="1"/>
  <c r="AU64" s="1"/>
  <c r="AS65"/>
  <c r="AT65" s="1"/>
  <c r="AU65" s="1"/>
  <c r="AS66"/>
  <c r="AS67"/>
  <c r="AS68"/>
  <c r="AT68" s="1"/>
  <c r="AU68" s="1"/>
  <c r="AS69"/>
  <c r="AT69" s="1"/>
  <c r="AU69" s="1"/>
  <c r="AS70"/>
  <c r="AS71"/>
  <c r="AS72"/>
  <c r="AS73"/>
  <c r="AS74"/>
  <c r="AS75"/>
  <c r="AS76"/>
  <c r="AS77"/>
  <c r="AS78"/>
  <c r="AS79"/>
  <c r="AS80"/>
  <c r="AS81"/>
  <c r="AS82"/>
  <c r="AS83"/>
  <c r="AS84"/>
  <c r="AS85"/>
  <c r="AS86"/>
  <c r="AS87"/>
  <c r="AS88"/>
  <c r="AS89"/>
  <c r="AS90"/>
  <c r="B3" i="11"/>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2"/>
  <c r="AK14" i="1"/>
  <c r="AK21"/>
  <c r="AK28"/>
  <c r="AK35"/>
  <c r="AK42"/>
  <c r="AK49"/>
  <c r="AK56"/>
  <c r="AK63"/>
  <c r="AK70"/>
  <c r="AK77"/>
  <c r="AK84"/>
  <c r="AK7"/>
  <c r="E7"/>
  <c r="A55"/>
  <c r="E21"/>
  <c r="E28"/>
  <c r="E35"/>
  <c r="E42"/>
  <c r="E49"/>
  <c r="E56"/>
  <c r="E63"/>
  <c r="E70"/>
  <c r="E77"/>
  <c r="E84"/>
  <c r="E14"/>
  <c r="D17" i="8"/>
  <c r="L7" i="1"/>
  <c r="R91"/>
  <c r="R84"/>
  <c r="R77"/>
  <c r="R70"/>
  <c r="R63"/>
  <c r="R56"/>
  <c r="R49"/>
  <c r="R42"/>
  <c r="R35"/>
  <c r="R28"/>
  <c r="R21"/>
  <c r="R14"/>
  <c r="R7"/>
  <c r="AF14"/>
  <c r="E91" l="1"/>
  <c r="L21"/>
  <c r="L28"/>
  <c r="L35"/>
  <c r="L42"/>
  <c r="L49"/>
  <c r="L56"/>
  <c r="L63"/>
  <c r="L70"/>
  <c r="L77"/>
  <c r="L84"/>
  <c r="L91"/>
  <c r="A17" i="8"/>
  <c r="L14" i="1"/>
  <c r="BK105"/>
  <c r="BL105" s="1"/>
</calcChain>
</file>

<file path=xl/comments1.xml><?xml version="1.0" encoding="utf-8"?>
<comments xmlns="http://schemas.openxmlformats.org/spreadsheetml/2006/main">
  <authors>
    <author>sauzeaje</author>
  </authors>
  <commentList>
    <comment ref="H5" authorId="0">
      <text>
        <r>
          <rPr>
            <b/>
            <sz val="16"/>
            <color indexed="81"/>
            <rFont val="Tahoma"/>
            <family val="2"/>
          </rPr>
          <t>Tempo
15min easy 8:00/m
20min build to 6:20
10 easy 8:00
Hills
0.25 mi each full speed jog back down</t>
        </r>
        <r>
          <rPr>
            <sz val="16"/>
            <color indexed="81"/>
            <rFont val="Tahoma"/>
            <family val="2"/>
          </rPr>
          <t xml:space="preserve">
</t>
        </r>
      </text>
    </comment>
    <comment ref="N5" authorId="0">
      <text>
        <r>
          <rPr>
            <b/>
            <sz val="16"/>
            <color indexed="81"/>
            <rFont val="Tahoma"/>
            <family val="2"/>
          </rPr>
          <t>Tempo
15min easy 8:00/m
20min build to 6:20
10 easy 8:00
Hills
0.25 mi each full speed jog back down</t>
        </r>
        <r>
          <rPr>
            <sz val="16"/>
            <color indexed="81"/>
            <rFont val="Tahoma"/>
            <family val="2"/>
          </rPr>
          <t xml:space="preserve">
</t>
        </r>
      </text>
    </comment>
    <comment ref="AD8" authorId="0">
      <text>
        <r>
          <rPr>
            <b/>
            <sz val="9"/>
            <color indexed="81"/>
            <rFont val="Tahoma"/>
            <family val="2"/>
          </rPr>
          <t>10min Z2
3X20min Z3B 90sec rest
10 min easy</t>
        </r>
        <r>
          <rPr>
            <sz val="9"/>
            <color indexed="81"/>
            <rFont val="Tahoma"/>
            <family val="2"/>
          </rPr>
          <t xml:space="preserve">
</t>
        </r>
      </text>
    </comment>
    <comment ref="J9" authorId="0">
      <text>
        <r>
          <rPr>
            <b/>
            <sz val="9"/>
            <color indexed="81"/>
            <rFont val="Tahoma"/>
            <family val="2"/>
          </rPr>
          <t>steady pace (~7:30 min /mi)</t>
        </r>
      </text>
    </comment>
    <comment ref="I11" authorId="0">
      <text>
        <r>
          <rPr>
            <b/>
            <sz val="9"/>
            <color indexed="81"/>
            <rFont val="Tahoma"/>
            <family val="2"/>
          </rPr>
          <t>2.5Mi EASY (8:30/MI)
3Mi tempo (7:00/mi)
2.5 steady (7:30/mi)</t>
        </r>
      </text>
    </comment>
    <comment ref="AD15" authorId="0">
      <text>
        <r>
          <rPr>
            <b/>
            <sz val="9"/>
            <color indexed="81"/>
            <rFont val="Tahoma"/>
            <family val="2"/>
          </rPr>
          <t>10min Z2
50min Z3B 90sec rest
10 min easy</t>
        </r>
        <r>
          <rPr>
            <sz val="9"/>
            <color indexed="81"/>
            <rFont val="Tahoma"/>
            <family val="2"/>
          </rPr>
          <t xml:space="preserve">
</t>
        </r>
      </text>
    </comment>
    <comment ref="J16" authorId="0">
      <text>
        <r>
          <rPr>
            <b/>
            <sz val="9"/>
            <color indexed="81"/>
            <rFont val="Tahoma"/>
            <family val="2"/>
          </rPr>
          <t>steady pace (~7:30 min /mi)</t>
        </r>
      </text>
    </comment>
    <comment ref="I18" authorId="0">
      <text>
        <r>
          <rPr>
            <b/>
            <sz val="9"/>
            <color indexed="81"/>
            <rFont val="Tahoma"/>
            <family val="2"/>
          </rPr>
          <t>2.5Mi EASY (8:30/MI)
3Mi tempo (7:00/mi)
2.5 steady (7:30/mi)</t>
        </r>
      </text>
    </comment>
    <comment ref="AD22" authorId="0">
      <text>
        <r>
          <rPr>
            <b/>
            <sz val="9"/>
            <color indexed="81"/>
            <rFont val="Tahoma"/>
            <family val="2"/>
          </rPr>
          <t>10min Z2
3X20min Z3B 90sec rest
10 min easy</t>
        </r>
        <r>
          <rPr>
            <sz val="9"/>
            <color indexed="81"/>
            <rFont val="Tahoma"/>
            <family val="2"/>
          </rPr>
          <t xml:space="preserve">
</t>
        </r>
      </text>
    </comment>
    <comment ref="J23" authorId="0">
      <text>
        <r>
          <rPr>
            <b/>
            <sz val="9"/>
            <color indexed="81"/>
            <rFont val="Tahoma"/>
            <family val="2"/>
          </rPr>
          <t>steady pace (~7:30 min /mi)</t>
        </r>
      </text>
    </comment>
    <comment ref="I25" authorId="0">
      <text>
        <r>
          <rPr>
            <b/>
            <sz val="9"/>
            <color indexed="81"/>
            <rFont val="Tahoma"/>
            <family val="2"/>
          </rPr>
          <t>2.5Mi EASY (8:30/MI)
3Mi tempo (7:00/mi)
2.5 steady (7:30/mi)</t>
        </r>
      </text>
    </comment>
    <comment ref="AD29" authorId="0">
      <text>
        <r>
          <rPr>
            <b/>
            <sz val="9"/>
            <color indexed="81"/>
            <rFont val="Tahoma"/>
            <family val="2"/>
          </rPr>
          <t>10min Z2
50min Z3B 90sec rest
10 min easy</t>
        </r>
        <r>
          <rPr>
            <sz val="9"/>
            <color indexed="81"/>
            <rFont val="Tahoma"/>
            <family val="2"/>
          </rPr>
          <t xml:space="preserve">
</t>
        </r>
      </text>
    </comment>
    <comment ref="J30" authorId="0">
      <text>
        <r>
          <rPr>
            <b/>
            <sz val="9"/>
            <color indexed="81"/>
            <rFont val="Tahoma"/>
            <family val="2"/>
          </rPr>
          <t>steady pace (~7:30 min /mi)</t>
        </r>
      </text>
    </comment>
    <comment ref="I32" authorId="0">
      <text>
        <r>
          <rPr>
            <b/>
            <sz val="9"/>
            <color indexed="81"/>
            <rFont val="Tahoma"/>
            <family val="2"/>
          </rPr>
          <t>2.5Mi EASY (8:30/MI)
3Mi tempo (7:00/mi)
2.5 steady (7:30/mi)</t>
        </r>
      </text>
    </comment>
    <comment ref="AD36" authorId="0">
      <text>
        <r>
          <rPr>
            <b/>
            <sz val="9"/>
            <color indexed="81"/>
            <rFont val="Tahoma"/>
            <family val="2"/>
          </rPr>
          <t>10min Z2
25min Z3B
10 min easy</t>
        </r>
        <r>
          <rPr>
            <sz val="9"/>
            <color indexed="81"/>
            <rFont val="Tahoma"/>
            <family val="2"/>
          </rPr>
          <t xml:space="preserve">
</t>
        </r>
      </text>
    </comment>
    <comment ref="J37" authorId="0">
      <text>
        <r>
          <rPr>
            <b/>
            <sz val="9"/>
            <color indexed="81"/>
            <rFont val="Tahoma"/>
            <family val="2"/>
          </rPr>
          <t>sauzeaje:</t>
        </r>
        <r>
          <rPr>
            <sz val="9"/>
            <color indexed="81"/>
            <rFont val="Tahoma"/>
            <family val="2"/>
          </rPr>
          <t xml:space="preserve">
7:30/mi</t>
        </r>
      </text>
    </comment>
    <comment ref="AD43" authorId="0">
      <text>
        <r>
          <rPr>
            <b/>
            <sz val="9"/>
            <color indexed="81"/>
            <rFont val="Tahoma"/>
            <family val="2"/>
          </rPr>
          <t>15min Z2
5x6min3b/4a 30 sec rest
15 min easy
x2</t>
        </r>
      </text>
    </comment>
    <comment ref="J44" authorId="0">
      <text>
        <r>
          <rPr>
            <b/>
            <sz val="9"/>
            <color indexed="81"/>
            <rFont val="Tahoma"/>
            <family val="2"/>
          </rPr>
          <t>7:30min/mi</t>
        </r>
      </text>
    </comment>
    <comment ref="J47" authorId="0">
      <text>
        <r>
          <rPr>
            <b/>
            <sz val="9"/>
            <color indexed="81"/>
            <rFont val="Tahoma"/>
            <family val="2"/>
          </rPr>
          <t>sauzeaje:</t>
        </r>
        <r>
          <rPr>
            <sz val="9"/>
            <color indexed="81"/>
            <rFont val="Tahoma"/>
            <family val="2"/>
          </rPr>
          <t xml:space="preserve">
7:30/mi</t>
        </r>
      </text>
    </comment>
    <comment ref="AD50" authorId="0">
      <text>
        <r>
          <rPr>
            <b/>
            <sz val="9"/>
            <color indexed="81"/>
            <rFont val="Tahoma"/>
            <family val="2"/>
          </rPr>
          <t>10min Z2
4X10min Z3B 30sec rest
10 min easy</t>
        </r>
        <r>
          <rPr>
            <sz val="9"/>
            <color indexed="81"/>
            <rFont val="Tahoma"/>
            <family val="2"/>
          </rPr>
          <t xml:space="preserve">
</t>
        </r>
      </text>
    </comment>
    <comment ref="J51" authorId="0">
      <text>
        <r>
          <rPr>
            <b/>
            <sz val="9"/>
            <color indexed="81"/>
            <rFont val="Tahoma"/>
            <family val="2"/>
          </rPr>
          <t>7:30/mi</t>
        </r>
        <r>
          <rPr>
            <sz val="9"/>
            <color indexed="81"/>
            <rFont val="Tahoma"/>
            <family val="2"/>
          </rPr>
          <t xml:space="preserve">
</t>
        </r>
      </text>
    </comment>
    <comment ref="J53" authorId="0">
      <text>
        <r>
          <rPr>
            <b/>
            <sz val="9"/>
            <color indexed="81"/>
            <rFont val="Tahoma"/>
            <family val="2"/>
          </rPr>
          <t>7:30/mi</t>
        </r>
      </text>
    </comment>
    <comment ref="J54" authorId="0">
      <text>
        <r>
          <rPr>
            <b/>
            <sz val="9"/>
            <color indexed="81"/>
            <rFont val="Tahoma"/>
            <family val="2"/>
          </rPr>
          <t>7:30/mi</t>
        </r>
      </text>
    </comment>
    <comment ref="AD57" authorId="0">
      <text>
        <r>
          <rPr>
            <b/>
            <sz val="9"/>
            <color indexed="81"/>
            <rFont val="Tahoma"/>
            <family val="2"/>
          </rPr>
          <t>10min Z2
3X15min Z4A 1min rest
10 min easy</t>
        </r>
        <r>
          <rPr>
            <sz val="9"/>
            <color indexed="81"/>
            <rFont val="Tahoma"/>
            <family val="2"/>
          </rPr>
          <t xml:space="preserve">
</t>
        </r>
      </text>
    </comment>
    <comment ref="J58" authorId="0">
      <text>
        <r>
          <rPr>
            <b/>
            <sz val="9"/>
            <color indexed="81"/>
            <rFont val="Tahoma"/>
            <family val="2"/>
          </rPr>
          <t>7:30/mi</t>
        </r>
        <r>
          <rPr>
            <sz val="9"/>
            <color indexed="81"/>
            <rFont val="Tahoma"/>
            <family val="2"/>
          </rPr>
          <t xml:space="preserve">
</t>
        </r>
      </text>
    </comment>
    <comment ref="J60" authorId="0">
      <text>
        <r>
          <rPr>
            <b/>
            <sz val="9"/>
            <color indexed="81"/>
            <rFont val="Tahoma"/>
            <family val="2"/>
          </rPr>
          <t>7:30/mi</t>
        </r>
      </text>
    </comment>
    <comment ref="J61" authorId="0">
      <text>
        <r>
          <rPr>
            <b/>
            <sz val="9"/>
            <color indexed="81"/>
            <rFont val="Tahoma"/>
            <family val="2"/>
          </rPr>
          <t>7:30/mi</t>
        </r>
      </text>
    </comment>
    <comment ref="J65" authorId="0">
      <text>
        <r>
          <rPr>
            <b/>
            <sz val="9"/>
            <color indexed="81"/>
            <rFont val="Tahoma"/>
            <family val="2"/>
          </rPr>
          <t>7:30/mi</t>
        </r>
        <r>
          <rPr>
            <sz val="9"/>
            <color indexed="81"/>
            <rFont val="Tahoma"/>
            <family val="2"/>
          </rPr>
          <t xml:space="preserve">
</t>
        </r>
      </text>
    </comment>
    <comment ref="AD71" authorId="0">
      <text>
        <r>
          <rPr>
            <b/>
            <sz val="9"/>
            <color indexed="81"/>
            <rFont val="Tahoma"/>
            <family val="2"/>
          </rPr>
          <t>10min Z2
4X5min Z4A 1min rest
10 min easy</t>
        </r>
        <r>
          <rPr>
            <sz val="9"/>
            <color indexed="81"/>
            <rFont val="Tahoma"/>
            <family val="2"/>
          </rPr>
          <t xml:space="preserve">
</t>
        </r>
      </text>
    </comment>
    <comment ref="J72" authorId="0">
      <text>
        <r>
          <rPr>
            <b/>
            <sz val="9"/>
            <color indexed="81"/>
            <rFont val="Tahoma"/>
            <family val="2"/>
          </rPr>
          <t>7:30/mi</t>
        </r>
        <r>
          <rPr>
            <sz val="9"/>
            <color indexed="81"/>
            <rFont val="Tahoma"/>
            <family val="2"/>
          </rPr>
          <t xml:space="preserve">
</t>
        </r>
      </text>
    </comment>
    <comment ref="J74" authorId="0">
      <text>
        <r>
          <rPr>
            <b/>
            <sz val="9"/>
            <color indexed="81"/>
            <rFont val="Tahoma"/>
            <family val="2"/>
          </rPr>
          <t>20 easy
20min tempo (7:00)
20min steady(7:30)</t>
        </r>
      </text>
    </comment>
    <comment ref="AD78" authorId="0">
      <text>
        <r>
          <rPr>
            <b/>
            <sz val="9"/>
            <color indexed="81"/>
            <rFont val="Tahoma"/>
            <family val="2"/>
          </rPr>
          <t>10min Z2
3X5min Z4A 1min rest
10 min easy</t>
        </r>
        <r>
          <rPr>
            <sz val="9"/>
            <color indexed="81"/>
            <rFont val="Tahoma"/>
            <family val="2"/>
          </rPr>
          <t xml:space="preserve">
</t>
        </r>
      </text>
    </comment>
    <comment ref="J79" authorId="0">
      <text>
        <r>
          <rPr>
            <b/>
            <sz val="9"/>
            <color indexed="81"/>
            <rFont val="Tahoma"/>
            <family val="2"/>
          </rPr>
          <t>7:30/mi</t>
        </r>
        <r>
          <rPr>
            <sz val="9"/>
            <color indexed="81"/>
            <rFont val="Tahoma"/>
            <family val="2"/>
          </rPr>
          <t xml:space="preserve">
</t>
        </r>
      </text>
    </comment>
    <comment ref="J81" authorId="0">
      <text>
        <r>
          <rPr>
            <b/>
            <sz val="9"/>
            <color indexed="81"/>
            <rFont val="Tahoma"/>
            <family val="2"/>
          </rPr>
          <t>20 easy
20min tempo (7:00)
20min steady(7:30)</t>
        </r>
      </text>
    </comment>
    <comment ref="J82" authorId="0">
      <text>
        <r>
          <rPr>
            <b/>
            <sz val="9"/>
            <color indexed="81"/>
            <rFont val="Tahoma"/>
            <family val="2"/>
          </rPr>
          <t>7:30/mi</t>
        </r>
      </text>
    </comment>
    <comment ref="AD85" authorId="0">
      <text>
        <r>
          <rPr>
            <b/>
            <sz val="9"/>
            <color indexed="81"/>
            <rFont val="Tahoma"/>
            <family val="2"/>
          </rPr>
          <t>10min Z2
10min Z4A 1min rest
10 min easy</t>
        </r>
        <r>
          <rPr>
            <sz val="9"/>
            <color indexed="81"/>
            <rFont val="Tahoma"/>
            <family val="2"/>
          </rPr>
          <t xml:space="preserve">
</t>
        </r>
      </text>
    </comment>
    <comment ref="J86" authorId="0">
      <text>
        <r>
          <rPr>
            <b/>
            <sz val="9"/>
            <color indexed="81"/>
            <rFont val="Tahoma"/>
            <family val="2"/>
          </rPr>
          <t>7:30/mi</t>
        </r>
        <r>
          <rPr>
            <sz val="9"/>
            <color indexed="81"/>
            <rFont val="Tahoma"/>
            <family val="2"/>
          </rPr>
          <t xml:space="preserve">
</t>
        </r>
      </text>
    </comment>
    <comment ref="AD92" authorId="0">
      <text>
        <r>
          <rPr>
            <b/>
            <sz val="9"/>
            <color indexed="81"/>
            <rFont val="Tahoma"/>
            <family val="2"/>
          </rPr>
          <t>10min Z2
10min Z4A 
10 min easy</t>
        </r>
        <r>
          <rPr>
            <sz val="9"/>
            <color indexed="81"/>
            <rFont val="Tahoma"/>
            <family val="2"/>
          </rPr>
          <t xml:space="preserve">
</t>
        </r>
      </text>
    </comment>
  </commentList>
</comments>
</file>

<file path=xl/sharedStrings.xml><?xml version="1.0" encoding="utf-8"?>
<sst xmlns="http://schemas.openxmlformats.org/spreadsheetml/2006/main" count="536" uniqueCount="246">
  <si>
    <t>Sunday</t>
  </si>
  <si>
    <t>Monday</t>
  </si>
  <si>
    <t>Tuesday</t>
  </si>
  <si>
    <t>Wednesday</t>
  </si>
  <si>
    <t>Thursday</t>
  </si>
  <si>
    <t>Friday</t>
  </si>
  <si>
    <t>Saturday</t>
  </si>
  <si>
    <t>Long</t>
  </si>
  <si>
    <t>Easy</t>
  </si>
  <si>
    <t>TOTAL</t>
  </si>
  <si>
    <t>Pace</t>
  </si>
  <si>
    <t>Interval</t>
  </si>
  <si>
    <t>Date</t>
  </si>
  <si>
    <t>Day</t>
  </si>
  <si>
    <t>Stretch</t>
  </si>
  <si>
    <t>Actual</t>
  </si>
  <si>
    <t>COMMENTS</t>
  </si>
  <si>
    <t>Objective (kg)</t>
  </si>
  <si>
    <t>WEIGHT</t>
  </si>
  <si>
    <t>PLANNED RUNS (miles)</t>
  </si>
  <si>
    <t>ACTUAL RUNS (miles)</t>
  </si>
  <si>
    <t>Improve ability to accelerate, change speed/ surge at the end and improve speed during marathon</t>
  </si>
  <si>
    <t>400 @ marathon pace (recovery)</t>
  </si>
  <si>
    <t>300 @ 1500 Pace</t>
  </si>
  <si>
    <t>300 @ marathon pace</t>
  </si>
  <si>
    <t>200 @ 800 pace</t>
  </si>
  <si>
    <t>100 @ marathon</t>
  </si>
  <si>
    <t>repeat set 3 to 6 sets</t>
  </si>
  <si>
    <t>Min</t>
  </si>
  <si>
    <t>400m @ 5k pace</t>
  </si>
  <si>
    <t>Target</t>
  </si>
  <si>
    <t>WORKOUTS</t>
  </si>
  <si>
    <t>5 min between sets</t>
  </si>
  <si>
    <t>1 set = 2k</t>
  </si>
  <si>
    <t>Pace/mi</t>
  </si>
  <si>
    <t>Pace/k</t>
  </si>
  <si>
    <t>100 m max speed</t>
  </si>
  <si>
    <t>Time (mm:ss)</t>
  </si>
  <si>
    <t>Purpose:</t>
  </si>
  <si>
    <t>MC Millan Training Calculator</t>
  </si>
  <si>
    <t>Performed on the 400m track</t>
  </si>
  <si>
    <t>200 @ marathon pace</t>
  </si>
  <si>
    <t>Bondarenko workout</t>
  </si>
  <si>
    <t>Core</t>
  </si>
  <si>
    <t>Weights</t>
  </si>
  <si>
    <t>X</t>
  </si>
  <si>
    <t>hips</t>
  </si>
  <si>
    <t>lower back</t>
  </si>
  <si>
    <t>Other</t>
  </si>
  <si>
    <t>30min easy</t>
  </si>
  <si>
    <t>55min</t>
  </si>
  <si>
    <t>1 hour easy</t>
  </si>
  <si>
    <t>T2</t>
  </si>
  <si>
    <t>2 hrs Z2-3A</t>
  </si>
  <si>
    <t>1hr steady</t>
  </si>
  <si>
    <t>45min</t>
  </si>
  <si>
    <t>1hr30 steady</t>
  </si>
  <si>
    <t>3:20 steady (3A/B) T2</t>
  </si>
  <si>
    <t>3600m</t>
  </si>
  <si>
    <t>100miles  (3A/B) T2</t>
  </si>
  <si>
    <t>4000m</t>
  </si>
  <si>
    <t>90miles  (3A/B) T2</t>
  </si>
  <si>
    <t>40min</t>
  </si>
  <si>
    <t>35min</t>
  </si>
  <si>
    <t>1:20 steady</t>
  </si>
  <si>
    <t>5hrs steady (3A/B) T2</t>
  </si>
  <si>
    <t>1hr open water swim</t>
  </si>
  <si>
    <t>1hr10min</t>
  </si>
  <si>
    <t>5.5hrs steady (3A/B) T2</t>
  </si>
  <si>
    <t>1hr15 steady</t>
  </si>
  <si>
    <t>3:00 steady (3A/B) T2</t>
  </si>
  <si>
    <t>120min</t>
  </si>
  <si>
    <t>3400m steady</t>
  </si>
  <si>
    <t>60min open water</t>
  </si>
  <si>
    <t>3 hrs Z2-3A</t>
  </si>
  <si>
    <t>70min</t>
  </si>
  <si>
    <t>115miles  (3A/B) T2</t>
  </si>
  <si>
    <t>70min open water</t>
  </si>
  <si>
    <t>1hr15</t>
  </si>
  <si>
    <t>1:00 steady</t>
  </si>
  <si>
    <t>40min open water</t>
  </si>
  <si>
    <t>3.5hrs  (3A/B) T2</t>
  </si>
  <si>
    <t>2.5 hrs Z2-3A</t>
  </si>
  <si>
    <t>2:00 s(2/3A) T2</t>
  </si>
  <si>
    <t>1 hrs Z2-3A</t>
  </si>
  <si>
    <t>30min steady</t>
  </si>
  <si>
    <t>20min steady</t>
  </si>
  <si>
    <t>RACE</t>
  </si>
  <si>
    <t>INJURIES</t>
  </si>
  <si>
    <t>Race goals</t>
  </si>
  <si>
    <t>SWIM</t>
  </si>
  <si>
    <t>miles</t>
  </si>
  <si>
    <t>yards</t>
  </si>
  <si>
    <t>time goal</t>
  </si>
  <si>
    <t>Current time</t>
  </si>
  <si>
    <t>Current pace</t>
  </si>
  <si>
    <t>pool lengths</t>
  </si>
  <si>
    <t>BIKE</t>
  </si>
  <si>
    <t>T1</t>
  </si>
  <si>
    <t>RUN</t>
  </si>
  <si>
    <t>goal speed (mph)</t>
  </si>
  <si>
    <t>half split</t>
  </si>
  <si>
    <t>20 mile split</t>
  </si>
  <si>
    <t>Current avg speed</t>
  </si>
  <si>
    <t>Push up chellenge</t>
  </si>
  <si>
    <t>Rivalry Relay</t>
  </si>
  <si>
    <t>TIME</t>
  </si>
  <si>
    <t>Chesapeakeman Ultra</t>
  </si>
  <si>
    <t>club 1hr</t>
  </si>
  <si>
    <t>Top of Zion Relay</t>
  </si>
  <si>
    <t>Utah Half</t>
  </si>
  <si>
    <t>1hour club swim</t>
  </si>
  <si>
    <t>k9 5K RUN</t>
  </si>
  <si>
    <t>Bike</t>
  </si>
  <si>
    <t>Run</t>
  </si>
  <si>
    <t>Comments</t>
  </si>
  <si>
    <t>PLAN</t>
  </si>
  <si>
    <t>PACE per 100yd</t>
  </si>
  <si>
    <t>7min core</t>
  </si>
  <si>
    <t>Commute</t>
  </si>
  <si>
    <t>Mountain bike</t>
  </si>
  <si>
    <t>Evalutation</t>
  </si>
  <si>
    <t>track workout</t>
  </si>
  <si>
    <r>
      <t>Tempo /</t>
    </r>
    <r>
      <rPr>
        <sz val="9"/>
        <color theme="0"/>
        <rFont val="Calibri"/>
        <family val="2"/>
        <scheme val="minor"/>
      </rPr>
      <t>Hills</t>
    </r>
  </si>
  <si>
    <t>TRANSITION</t>
  </si>
  <si>
    <t>Spinning/ trainer</t>
  </si>
  <si>
    <t>Outdoors</t>
  </si>
  <si>
    <t>CROSS TRAIN</t>
  </si>
  <si>
    <t>LIFT</t>
  </si>
  <si>
    <t>Tour De Run</t>
  </si>
  <si>
    <t>goal pace /100yd</t>
  </si>
  <si>
    <t>Current Pace</t>
  </si>
  <si>
    <t>goal pace (min mile)</t>
  </si>
  <si>
    <t>56 mile goal time</t>
  </si>
  <si>
    <t>23 mile goal time</t>
  </si>
  <si>
    <t>Target: 18MPH</t>
  </si>
  <si>
    <t>Target: 2:15</t>
  </si>
  <si>
    <t>Deseret News Classic</t>
  </si>
  <si>
    <t>Need to buy indoor trainer as soon as budget allows it</t>
  </si>
  <si>
    <t>Shoe tracker</t>
  </si>
  <si>
    <t>Herriman Black Ridge</t>
  </si>
  <si>
    <t xml:space="preserve">too tired for longer </t>
  </si>
  <si>
    <t>too tired after Suncrest</t>
  </si>
  <si>
    <t>back shoulders.</t>
  </si>
  <si>
    <t>chest, abs</t>
  </si>
  <si>
    <t>Nutrition plan</t>
  </si>
  <si>
    <t>Race Week</t>
  </si>
  <si>
    <t>2500 cal target 
white bread and rapid carbs. Pasta</t>
  </si>
  <si>
    <t>Cut Caffeine 2 weeks prior to race (9/7/13)</t>
  </si>
  <si>
    <t>Race</t>
  </si>
  <si>
    <t>Caffeine after about 2 hrs of the bike</t>
  </si>
  <si>
    <t>40g of carbs per hours on the run</t>
  </si>
  <si>
    <t>complement with salt tables to 800 to 4000mg per hour depending on race conditions (sweat)</t>
  </si>
  <si>
    <t>No water, on race day, use sports drink</t>
  </si>
  <si>
    <t>This means pee twice on the bike</t>
  </si>
  <si>
    <t>Start no harder than I can finish</t>
  </si>
  <si>
    <t>Leading to race</t>
  </si>
  <si>
    <t>Carb Load
Begin your carbohydrate load at lunchtime, two days prior to the race. Start by incorporating grains that you wouldn’t typically consume (i.e. white bread), being careful not to finish meals feeling uncomfortably full. Your main carbohydrate load, however, will take place at breakfast the day before the event. Finish eating by 9 a.m. at the latest, after which you’ll begin tapering off food for the remainder of the day.
Thereafter, choose frequent carbohydrate-rich snacks (i.e. pretzels), and finish the day with an early, light dinner. Eat foods very low in fat and fiber (this means few fruits and vegetables, if any). Aim to consume approximately 10 times your body weight (in kilograms) as grams of carbohydrate.
Originally from: http://www.ironman.com/triathlon-news/articles/2013/06/race-day-fueling.aspx#ixzz2YUSKjJKi</t>
  </si>
  <si>
    <t>Set Watch reminder every 20 min to eat / drink</t>
  </si>
  <si>
    <t>Breakfast @ 7am (finish at 9am at the latest). This breafast is the main carb load. Taper off food the rest of the day with frequent carb rich snacks (pretzels)
Eat a large breakfast with an emphasis on moderate to low glycemic index carbohydrate.
Eat a large lunch when next hungry, again emphasizing moderate-low GI foods.
Dinner @ 4pm, light (low in fat and fibers, no fruits and veggies or few)
Consume  610g of carbs
Use extra salt on food.
Sleep by 5:30pm  if possible</t>
  </si>
  <si>
    <t>Race breakfast @ 4am - 1000 to 1500 cal
120 - 130 g of carbs no fat or fiber: 2.5 cup of unsweetened apple sauce, 1 scoop whey protein, one bottle of sports drking and a banana
Options may include Ensure, Ultracal, or Boost (approx. 250 Cal/8-ounce can); 1 medium banana (100 Cal); bagel with 1 tablespoon nut butter (250 Cal); 1 cup unsweetened applesauce mixed with 1 ounce protein powder (200 Cal); 1 jar baby food (~100-200 Cal); 1 packet instant oatmeal (~100-200 Cal); 1 cup instant pudding (~100-300 Cal); 1 can tomato soup (200 Cal).
Example: 4 cans of Ensure, banana, bagel with nut butter (1350 Cal).
Either go back to bed after breakfast or relax with some light stretching (focus on hips, glutes, and low back).
Snack 1 hour before race ~200 cal</t>
  </si>
  <si>
    <t>81 g of carbs per hour on the bike minimum w/ 8mg of Sodium per g of carb min (650mg/hr) (200 to 500 cal per hour)</t>
  </si>
  <si>
    <t>Pacing</t>
  </si>
  <si>
    <t>Mentally divide the bike portion into fourths. The first quarter is about fueling for the day; the second quarter is focused on an even, steady pace; the third quarter is when you should gain time if you held back in the first quarter; and the final quarter is a time to ride strongly but steadily.</t>
  </si>
  <si>
    <t>Aim for 200-600 calories per hour on the bike based on your size, training and racing experience, and tolerance for food intake.</t>
  </si>
  <si>
    <t>Carry most of your calories with you on the bike and get water and sports drink at aid stations.</t>
  </si>
  <si>
    <t>Rely more on drinks and less on solid food as the race progresses.</t>
  </si>
  <si>
    <t>If you have any special nutritional requirements then make sure that you have back-up sources in transition and special needs bags. Start the bike leg with your bike loaded with a little more nutrition than you need for the entire ride.</t>
  </si>
  <si>
    <t>Depending on caloric needs and anticipated race duration, carry 2-3, 20oz bottles.</t>
  </si>
  <si>
    <t>A 750-calorie bottle may be made by mixing your favorite sports drink to a normal concentration and then adding sports drink powder. Drinks containing protein should be mixed race morning.</t>
  </si>
  <si>
    <t>Chase each mouthful from the 750-Cal bottle with 2 to 3 mouthfuls of water that you get from aid stations.</t>
  </si>
  <si>
    <t>Take in as much as 1,000mg of sodium for each hour on the bike from drinks, foods, and supplements. Let heat, humidity, body size, and your experience dictate the amount.</t>
  </si>
  <si>
    <t>If using any solid foods (not recommended), drink only water with them.</t>
  </si>
  <si>
    <t>If your experience in racing has been that your mind wanders and you forget to eat and drink, then set your watch to beep every 15 minutes as a reminder.</t>
  </si>
  <si>
    <t>Bike Miles 1-30</t>
  </si>
  <si>
    <t>Use your heart rate monitor to prevent excessive effort. Relax and settle your heart rate down -- MANY people will pass you, you will be seeing most of them again in three to six hours! Avoid "racing" with others-pay attention to your own race. Going too hard now will have disastrous consequences later on.</t>
  </si>
  <si>
    <t>This should feel like the slowest part of the bike leg, relative to terrain and wind. Do not hammer out of T1. Hold back. The heart rate zone readings should be the lowest of the four portions of the bike leg.</t>
  </si>
  <si>
    <t>Pacing is key to nutritional success early in the race. Keep your heart rate down. Set your heart rate monitor to beep at the bottom of your 3 zone. You should not hear the beep for the first 30 miles on the bike. If you do, you are going far too hard and chances of digestive problems are high.</t>
  </si>
  <si>
    <t>Drink water before starting any calories. Begin sipping right away out of T1 and continue for 20 minutes. Start liquid feedings after 20 minutes.</t>
  </si>
  <si>
    <t>Bike Miles 31-60</t>
  </si>
  <si>
    <t>The goal of the second quarter is to maintain a steady effort at goal ironman-distance bike pace.</t>
  </si>
  <si>
    <t>Ride steadily in line with your race simulation workouts. Remember that only the fittest athletes, generally elites with very fast bike portions, will be able to tolerate sustained periods of 3 zone riding. You would be well advised to ride under the intensity of your toughest race simulation rides.</t>
  </si>
  <si>
    <t>Bike Miles 61-90</t>
  </si>
  <si>
    <t>If you are feeling good then stay aero, relax and have something to eat/drink. You still have a long way to go. At this stage, you will start to move up through the field.</t>
  </si>
  <si>
    <t>You should have to pee during this portion. If not, you are not drinking enough.</t>
  </si>
  <si>
    <t>Regardless of the cause, you should slow down immediately when faced with stomach issues regardless of your time or pacing goals. The time that you "lose" will be more that made up with an improved run split. Pushing through stomach issues doesn't work.</t>
  </si>
  <si>
    <t>Bike Miles 91-112</t>
  </si>
  <si>
    <t>Continue to eat although you may not feel like it.</t>
  </si>
  <si>
    <t>Effort should feel like zone 2-steady to moderately hard-regardless of what your heart rate monitor says.</t>
  </si>
  <si>
    <t>Walk through T2 and relax at the beginning of the marathon. You have a long way to go and need to settle into a smooth cadence. To run well, the first 5K of your marathon needs to be the slowest section of your run.</t>
  </si>
  <si>
    <t>Gauge your effort based on how you feel, not heart rate or pace. Use these as secondary markers of intensity, if used at all.</t>
  </si>
  <si>
    <t>Divide the run into three parts. Part 1 has to do with finding a comfortable pace/effort. Part 2 is a time to run steadily and cautiously. Part 3 is the time to push your pacing limits if you feel like it.</t>
  </si>
  <si>
    <t>Run Minutes 1-20</t>
  </si>
  <si>
    <t>Run very easily the first 20 minutes getting in as liquid calories - aim for at least 200 calories during this time based on your training and previous race experience.</t>
  </si>
  <si>
    <t>Run 21 Minutes to Mile 18</t>
  </si>
  <si>
    <t>Resist the temptation to pick up the pace. Save it for the last 8 miles.</t>
  </si>
  <si>
    <t>Take in gel + water, or Sports Drink, or Coke at every aid station (do not take gels with Gatorade).</t>
  </si>
  <si>
    <t>When using gels, immediately take in at least 6oz water for each packet to avoid dehydration.</t>
  </si>
  <si>
    <t>Get in at least 200 Calories per hour - 200 Cal is 2 gels or 16oz of cola or sports drink.</t>
  </si>
  <si>
    <t>Run Mile 18 to Finish</t>
  </si>
  <si>
    <t>If you've come to mile 18 feeling good and you can pick up the pace, you will gain a lot of time on your competition who went out too fast. Smart pacing and refueling prior to mile 18 will pay off now.</t>
  </si>
  <si>
    <t>Continue to take in sports drinks or gels with water (6oz minimum per packet of gel).</t>
  </si>
  <si>
    <t>Immediate Post-Race</t>
  </si>
  <si>
    <t>Remove all heat stress as soon as possible.</t>
  </si>
  <si>
    <t>Continue moving around for 5-10 minutes after crossing the finish line.</t>
  </si>
  <si>
    <t>Begin drinking fluids, especially those with sodium, carbohydrate, and protein.</t>
  </si>
  <si>
    <t>Eat any foods that appeal to you but avoid fiber and spicy foods.</t>
  </si>
  <si>
    <t>Eat and drink as much as you feel like taking in.</t>
  </si>
  <si>
    <t>Do not drink water only as this may exacerbate hyponatremia.</t>
  </si>
  <si>
    <t>http://www.endurancecorner.com/library/nutrition/race_nutrition</t>
  </si>
  <si>
    <t>Need better nutriation/ hydration to finish long rides</t>
  </si>
  <si>
    <t>TOTAL (miles)</t>
  </si>
  <si>
    <t>Bike Speed</t>
  </si>
  <si>
    <t>Bike Goal</t>
  </si>
  <si>
    <t>Run Speed</t>
  </si>
  <si>
    <t>Run Goal</t>
  </si>
  <si>
    <t>Swim Speed</t>
  </si>
  <si>
    <t xml:space="preserve"> Swim goal</t>
  </si>
  <si>
    <t>Avg Speed (mph)</t>
  </si>
  <si>
    <t>Target: 7.5MPH</t>
  </si>
  <si>
    <t>Long run Speed (mph)</t>
  </si>
  <si>
    <t>Swim speed coeff</t>
  </si>
  <si>
    <t>goal</t>
  </si>
  <si>
    <t xml:space="preserve">speed </t>
  </si>
  <si>
    <t>speed</t>
  </si>
  <si>
    <t>Weight chart</t>
  </si>
  <si>
    <t>high</t>
  </si>
  <si>
    <t>good</t>
  </si>
  <si>
    <t>low</t>
  </si>
  <si>
    <t>clear</t>
  </si>
  <si>
    <t>left</t>
  </si>
  <si>
    <t>right</t>
  </si>
  <si>
    <t>Too low</t>
  </si>
  <si>
    <t>too high</t>
  </si>
  <si>
    <t>need to work on shoe removal on the bike</t>
  </si>
  <si>
    <t>10x100</t>
  </si>
  <si>
    <t>Actual miles</t>
  </si>
  <si>
    <t>T1 / T2</t>
  </si>
  <si>
    <t>Swim time</t>
  </si>
  <si>
    <t>Actual swim</t>
  </si>
  <si>
    <t>intervals 1min rest</t>
  </si>
  <si>
    <t>Week Count down</t>
  </si>
  <si>
    <t>Weekly Training Evalutation</t>
  </si>
  <si>
    <t>1hr open water</t>
  </si>
  <si>
    <t>Races</t>
  </si>
  <si>
    <t>fat protein fiber should be ~0</t>
  </si>
</sst>
</file>

<file path=xl/styles.xml><?xml version="1.0" encoding="utf-8"?>
<styleSheet xmlns="http://schemas.openxmlformats.org/spreadsheetml/2006/main">
  <numFmts count="2">
    <numFmt numFmtId="164" formatCode="0.0"/>
    <numFmt numFmtId="165" formatCode="[h]:mm:ss;@"/>
  </numFmts>
  <fonts count="43">
    <font>
      <sz val="11"/>
      <color theme="1"/>
      <name val="Calibri"/>
      <family val="2"/>
      <scheme val="minor"/>
    </font>
    <font>
      <sz val="11"/>
      <color theme="0"/>
      <name val="Calibri"/>
      <family val="2"/>
      <scheme val="minor"/>
    </font>
    <font>
      <sz val="40"/>
      <color theme="1"/>
      <name val="Calibri"/>
      <family val="2"/>
      <scheme val="minor"/>
    </font>
    <font>
      <sz val="16"/>
      <color theme="1"/>
      <name val="Calibri"/>
      <family val="2"/>
      <scheme val="minor"/>
    </font>
    <font>
      <sz val="14"/>
      <color theme="1"/>
      <name val="Calibri"/>
      <family val="2"/>
      <scheme val="minor"/>
    </font>
    <font>
      <sz val="16"/>
      <color indexed="81"/>
      <name val="Tahoma"/>
      <family val="2"/>
    </font>
    <font>
      <b/>
      <sz val="16"/>
      <color indexed="81"/>
      <name val="Tahoma"/>
      <family val="2"/>
    </font>
    <font>
      <sz val="8"/>
      <color theme="1"/>
      <name val="Calibri"/>
      <family val="2"/>
      <scheme val="minor"/>
    </font>
    <font>
      <sz val="8"/>
      <color theme="0"/>
      <name val="Calibri"/>
      <family val="2"/>
      <scheme val="minor"/>
    </font>
    <font>
      <b/>
      <sz val="8"/>
      <color rgb="FFFF0000"/>
      <name val="Calibri"/>
      <family val="2"/>
      <scheme val="minor"/>
    </font>
    <font>
      <sz val="12"/>
      <color theme="1"/>
      <name val="Calibri"/>
      <family val="2"/>
      <scheme val="minor"/>
    </font>
    <font>
      <sz val="11"/>
      <name val="Calibri"/>
      <family val="2"/>
      <scheme val="minor"/>
    </font>
    <font>
      <u/>
      <sz val="9.35"/>
      <color theme="10"/>
      <name val="Calibri"/>
      <family val="2"/>
    </font>
    <font>
      <sz val="20"/>
      <color theme="1"/>
      <name val="Calibri"/>
      <family val="2"/>
      <scheme val="minor"/>
    </font>
    <font>
      <b/>
      <sz val="11"/>
      <color theme="1"/>
      <name val="Calibri"/>
      <family val="2"/>
      <scheme val="minor"/>
    </font>
    <font>
      <u/>
      <sz val="18"/>
      <color theme="10"/>
      <name val="Calibri"/>
      <family val="2"/>
    </font>
    <font>
      <sz val="30"/>
      <color theme="1"/>
      <name val="Calibri"/>
      <family val="2"/>
      <scheme val="minor"/>
    </font>
    <font>
      <sz val="9"/>
      <color indexed="81"/>
      <name val="Tahoma"/>
      <family val="2"/>
    </font>
    <font>
      <b/>
      <sz val="9"/>
      <color indexed="81"/>
      <name val="Tahoma"/>
      <family val="2"/>
    </font>
    <font>
      <sz val="9"/>
      <name val="Calibri"/>
      <family val="2"/>
      <scheme val="minor"/>
    </font>
    <font>
      <sz val="9"/>
      <color theme="1"/>
      <name val="Calibri"/>
      <family val="2"/>
      <scheme val="minor"/>
    </font>
    <font>
      <sz val="15"/>
      <color theme="1"/>
      <name val="Calibri"/>
      <family val="2"/>
      <scheme val="minor"/>
    </font>
    <font>
      <sz val="9"/>
      <color theme="0"/>
      <name val="Calibri"/>
      <family val="2"/>
      <scheme val="minor"/>
    </font>
    <font>
      <sz val="9"/>
      <color rgb="FF00B050"/>
      <name val="Calibri"/>
      <family val="2"/>
      <scheme val="minor"/>
    </font>
    <font>
      <sz val="12"/>
      <color theme="0"/>
      <name val="Calibri"/>
      <family val="2"/>
      <scheme val="minor"/>
    </font>
    <font>
      <b/>
      <sz val="40"/>
      <color theme="1"/>
      <name val="Calibri"/>
      <family val="2"/>
      <scheme val="minor"/>
    </font>
    <font>
      <sz val="20"/>
      <name val="Calibri"/>
      <family val="2"/>
      <scheme val="minor"/>
    </font>
    <font>
      <sz val="9"/>
      <color rgb="FF99FF66"/>
      <name val="Calibri"/>
      <family val="2"/>
      <scheme val="minor"/>
    </font>
    <font>
      <b/>
      <sz val="30"/>
      <color theme="0"/>
      <name val="Calibri"/>
      <family val="2"/>
      <scheme val="minor"/>
    </font>
    <font>
      <u/>
      <sz val="9.35"/>
      <color theme="0"/>
      <name val="Calibri"/>
      <family val="2"/>
    </font>
    <font>
      <sz val="9"/>
      <color rgb="FF000000"/>
      <name val="Arial"/>
      <family val="2"/>
    </font>
    <font>
      <b/>
      <sz val="9"/>
      <color rgb="FF000000"/>
      <name val="Arial"/>
      <family val="2"/>
    </font>
    <font>
      <b/>
      <sz val="30"/>
      <name val="Calibri"/>
      <family val="2"/>
      <scheme val="minor"/>
    </font>
    <font>
      <sz val="15"/>
      <name val="Calibri"/>
      <family val="2"/>
      <scheme val="minor"/>
    </font>
    <font>
      <sz val="16"/>
      <name val="Calibri"/>
      <family val="2"/>
      <scheme val="minor"/>
    </font>
    <font>
      <sz val="14"/>
      <name val="Calibri"/>
      <family val="2"/>
      <scheme val="minor"/>
    </font>
    <font>
      <b/>
      <sz val="12"/>
      <color theme="0"/>
      <name val="Calibri"/>
      <family val="2"/>
      <scheme val="minor"/>
    </font>
    <font>
      <sz val="12"/>
      <name val="Calibri"/>
      <family val="2"/>
      <scheme val="minor"/>
    </font>
    <font>
      <b/>
      <sz val="12"/>
      <name val="Calibri"/>
      <family val="2"/>
      <scheme val="minor"/>
    </font>
    <font>
      <sz val="14"/>
      <color rgb="FFFFFF99"/>
      <name val="Calibri"/>
      <family val="2"/>
      <scheme val="minor"/>
    </font>
    <font>
      <sz val="11"/>
      <color theme="5" tint="0.39997558519241921"/>
      <name val="Calibri"/>
      <family val="2"/>
      <scheme val="minor"/>
    </font>
    <font>
      <sz val="9"/>
      <color theme="5" tint="0.39997558519241921"/>
      <name val="Calibri"/>
      <family val="2"/>
      <scheme val="minor"/>
    </font>
    <font>
      <b/>
      <u/>
      <sz val="18"/>
      <color theme="10"/>
      <name val="Calibri"/>
      <family val="2"/>
    </font>
  </fonts>
  <fills count="23">
    <fill>
      <patternFill patternType="none"/>
    </fill>
    <fill>
      <patternFill patternType="gray125"/>
    </fill>
    <fill>
      <patternFill patternType="solid">
        <fgColor rgb="FFFF0000"/>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FC000"/>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4" tint="0.59999389629810485"/>
        <bgColor indexed="64"/>
      </patternFill>
    </fill>
    <fill>
      <patternFill patternType="solid">
        <fgColor rgb="FF89CC40"/>
        <bgColor indexed="64"/>
      </patternFill>
    </fill>
    <fill>
      <patternFill patternType="solid">
        <fgColor theme="7" tint="0.59999389629810485"/>
        <bgColor indexed="64"/>
      </patternFill>
    </fill>
    <fill>
      <patternFill patternType="solid">
        <fgColor rgb="FF00B050"/>
        <bgColor indexed="64"/>
      </patternFill>
    </fill>
    <fill>
      <patternFill patternType="solid">
        <fgColor rgb="FF00B0F0"/>
        <bgColor indexed="64"/>
      </patternFill>
    </fill>
    <fill>
      <patternFill patternType="solid">
        <fgColor theme="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7" tint="-0.249977111117893"/>
        <bgColor indexed="64"/>
      </patternFill>
    </fill>
    <fill>
      <patternFill patternType="solid">
        <fgColor theme="1" tint="0.34998626667073579"/>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499">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164" fontId="0" fillId="0" borderId="2" xfId="0" applyNumberFormat="1" applyFont="1" applyBorder="1" applyAlignment="1">
      <alignment horizontal="center" vertical="center"/>
    </xf>
    <xf numFmtId="164" fontId="0" fillId="0" borderId="4" xfId="0" applyNumberFormat="1" applyFont="1" applyBorder="1" applyAlignment="1">
      <alignment horizontal="center" vertical="center"/>
    </xf>
    <xf numFmtId="0" fontId="0" fillId="0" borderId="0" xfId="0" applyBorder="1"/>
    <xf numFmtId="0" fontId="12" fillId="0" borderId="0" xfId="1" applyAlignment="1" applyProtection="1"/>
    <xf numFmtId="20" fontId="0" fillId="0" borderId="0" xfId="0" applyNumberFormat="1"/>
    <xf numFmtId="0" fontId="0" fillId="10" borderId="5" xfId="0" applyFill="1" applyBorder="1" applyAlignment="1">
      <alignment horizontal="center" vertical="center" wrapText="1"/>
    </xf>
    <xf numFmtId="0" fontId="0" fillId="10" borderId="6" xfId="0" applyFill="1" applyBorder="1" applyAlignment="1">
      <alignment horizontal="center" vertical="center"/>
    </xf>
    <xf numFmtId="0" fontId="0" fillId="10" borderId="12" xfId="0" applyFill="1" applyBorder="1" applyAlignment="1">
      <alignment horizontal="center" vertical="center"/>
    </xf>
    <xf numFmtId="20" fontId="0" fillId="10" borderId="2" xfId="0" applyNumberFormat="1" applyFill="1" applyBorder="1" applyAlignment="1">
      <alignment horizontal="center" vertical="center"/>
    </xf>
    <xf numFmtId="20" fontId="0" fillId="10" borderId="3" xfId="0" applyNumberFormat="1" applyFill="1" applyBorder="1" applyAlignment="1">
      <alignment horizontal="center" vertical="center"/>
    </xf>
    <xf numFmtId="20" fontId="0" fillId="10" borderId="10" xfId="0" applyNumberFormat="1" applyFill="1" applyBorder="1" applyAlignment="1">
      <alignment horizontal="center" vertical="center"/>
    </xf>
    <xf numFmtId="20" fontId="0" fillId="10" borderId="4" xfId="0" applyNumberFormat="1" applyFill="1" applyBorder="1" applyAlignment="1">
      <alignment horizontal="center" vertical="center"/>
    </xf>
    <xf numFmtId="20" fontId="0" fillId="10" borderId="0" xfId="0" applyNumberFormat="1" applyFill="1" applyBorder="1" applyAlignment="1">
      <alignment horizontal="center" vertical="center"/>
    </xf>
    <xf numFmtId="20" fontId="0" fillId="10" borderId="11" xfId="0" applyNumberFormat="1" applyFill="1" applyBorder="1" applyAlignment="1">
      <alignment horizontal="center" vertical="center"/>
    </xf>
    <xf numFmtId="0" fontId="0" fillId="10" borderId="0" xfId="0" applyFill="1" applyBorder="1" applyAlignment="1">
      <alignment horizontal="center" vertical="center"/>
    </xf>
    <xf numFmtId="0" fontId="0" fillId="10" borderId="11" xfId="0" applyFill="1" applyBorder="1" applyAlignment="1">
      <alignment horizontal="center" vertical="center"/>
    </xf>
    <xf numFmtId="20" fontId="0" fillId="10" borderId="5" xfId="0" applyNumberFormat="1" applyFill="1" applyBorder="1" applyAlignment="1">
      <alignment horizontal="center" vertical="center"/>
    </xf>
    <xf numFmtId="20" fontId="0" fillId="10" borderId="6" xfId="0" applyNumberFormat="1" applyFill="1" applyBorder="1" applyAlignment="1">
      <alignment horizontal="center" vertical="center"/>
    </xf>
    <xf numFmtId="20" fontId="0" fillId="10" borderId="12" xfId="0" applyNumberFormat="1" applyFill="1" applyBorder="1" applyAlignment="1">
      <alignment horizontal="center" vertical="center"/>
    </xf>
    <xf numFmtId="0" fontId="0" fillId="12" borderId="6" xfId="0" applyFill="1" applyBorder="1" applyAlignment="1">
      <alignment horizontal="center" vertical="center" wrapText="1"/>
    </xf>
    <xf numFmtId="0" fontId="0" fillId="12" borderId="6" xfId="0" applyFill="1" applyBorder="1" applyAlignment="1">
      <alignment horizontal="center" vertical="center"/>
    </xf>
    <xf numFmtId="0" fontId="0" fillId="12" borderId="12" xfId="0" applyFill="1" applyBorder="1" applyAlignment="1">
      <alignment horizontal="center" vertical="center"/>
    </xf>
    <xf numFmtId="20" fontId="0" fillId="12" borderId="2" xfId="0" applyNumberFormat="1" applyFill="1" applyBorder="1" applyAlignment="1">
      <alignment horizontal="center" vertical="center"/>
    </xf>
    <xf numFmtId="20" fontId="0" fillId="12" borderId="3" xfId="0" applyNumberFormat="1" applyFill="1" applyBorder="1" applyAlignment="1">
      <alignment horizontal="center" vertical="center"/>
    </xf>
    <xf numFmtId="20" fontId="0" fillId="12" borderId="10" xfId="0" applyNumberFormat="1" applyFill="1" applyBorder="1" applyAlignment="1">
      <alignment horizontal="center" vertical="center"/>
    </xf>
    <xf numFmtId="20" fontId="0" fillId="12" borderId="4" xfId="0" applyNumberFormat="1" applyFill="1" applyBorder="1" applyAlignment="1">
      <alignment horizontal="center" vertical="center"/>
    </xf>
    <xf numFmtId="20" fontId="0" fillId="12" borderId="0" xfId="0" applyNumberFormat="1" applyFill="1" applyBorder="1" applyAlignment="1">
      <alignment horizontal="center" vertical="center"/>
    </xf>
    <xf numFmtId="20" fontId="0" fillId="12" borderId="11" xfId="0" applyNumberFormat="1" applyFill="1" applyBorder="1" applyAlignment="1">
      <alignment horizontal="center" vertical="center"/>
    </xf>
    <xf numFmtId="0" fontId="0" fillId="12" borderId="11" xfId="0" applyFill="1" applyBorder="1" applyAlignment="1">
      <alignment horizontal="center" vertical="center"/>
    </xf>
    <xf numFmtId="20" fontId="0" fillId="12" borderId="5" xfId="0" applyNumberFormat="1" applyFill="1" applyBorder="1" applyAlignment="1">
      <alignment horizontal="center" vertical="center"/>
    </xf>
    <xf numFmtId="20" fontId="0" fillId="12" borderId="6" xfId="0" applyNumberFormat="1" applyFill="1" applyBorder="1" applyAlignment="1">
      <alignment horizontal="center" vertical="center"/>
    </xf>
    <xf numFmtId="20" fontId="0" fillId="12" borderId="12" xfId="0" applyNumberFormat="1" applyFill="1" applyBorder="1" applyAlignment="1">
      <alignment horizontal="center" vertical="center"/>
    </xf>
    <xf numFmtId="0" fontId="0" fillId="11" borderId="6" xfId="0" applyFill="1" applyBorder="1" applyAlignment="1">
      <alignment horizontal="center" vertical="center" wrapText="1"/>
    </xf>
    <xf numFmtId="0" fontId="0" fillId="11" borderId="6" xfId="0" applyFill="1" applyBorder="1" applyAlignment="1">
      <alignment horizontal="center" vertical="center"/>
    </xf>
    <xf numFmtId="0" fontId="0" fillId="11" borderId="12" xfId="0" applyFill="1" applyBorder="1" applyAlignment="1">
      <alignment horizontal="center" vertical="center"/>
    </xf>
    <xf numFmtId="20" fontId="0" fillId="11" borderId="2" xfId="0" applyNumberFormat="1" applyFill="1" applyBorder="1" applyAlignment="1">
      <alignment horizontal="center" vertical="center"/>
    </xf>
    <xf numFmtId="20" fontId="0" fillId="11" borderId="3" xfId="0" applyNumberFormat="1" applyFill="1" applyBorder="1" applyAlignment="1">
      <alignment horizontal="center" vertical="center"/>
    </xf>
    <xf numFmtId="20" fontId="0" fillId="11" borderId="10" xfId="0" applyNumberFormat="1" applyFill="1" applyBorder="1" applyAlignment="1">
      <alignment horizontal="center" vertical="center"/>
    </xf>
    <xf numFmtId="20" fontId="0" fillId="11" borderId="4" xfId="0" applyNumberFormat="1" applyFill="1" applyBorder="1" applyAlignment="1">
      <alignment horizontal="center" vertical="center"/>
    </xf>
    <xf numFmtId="20" fontId="0" fillId="11" borderId="0" xfId="0" applyNumberFormat="1" applyFill="1" applyBorder="1" applyAlignment="1">
      <alignment horizontal="center" vertical="center"/>
    </xf>
    <xf numFmtId="20" fontId="0" fillId="11" borderId="11" xfId="0" applyNumberFormat="1" applyFill="1" applyBorder="1" applyAlignment="1">
      <alignment horizontal="center" vertical="center"/>
    </xf>
    <xf numFmtId="0" fontId="0" fillId="11" borderId="11" xfId="0" applyFill="1" applyBorder="1" applyAlignment="1">
      <alignment horizontal="center" vertical="center"/>
    </xf>
    <xf numFmtId="20" fontId="0" fillId="11" borderId="5" xfId="0" applyNumberFormat="1" applyFill="1" applyBorder="1" applyAlignment="1">
      <alignment horizontal="center" vertical="center"/>
    </xf>
    <xf numFmtId="20" fontId="0" fillId="11" borderId="6" xfId="0" applyNumberFormat="1" applyFill="1" applyBorder="1" applyAlignment="1">
      <alignment horizontal="center" vertical="center"/>
    </xf>
    <xf numFmtId="20" fontId="0" fillId="11" borderId="12" xfId="0" applyNumberFormat="1" applyFill="1" applyBorder="1" applyAlignment="1">
      <alignment horizontal="center" vertical="center"/>
    </xf>
    <xf numFmtId="0" fontId="14" fillId="0" borderId="0" xfId="0" applyFont="1" applyFill="1"/>
    <xf numFmtId="0" fontId="14" fillId="0" borderId="0" xfId="0" applyFont="1"/>
    <xf numFmtId="0" fontId="0" fillId="9" borderId="2" xfId="0" applyFill="1" applyBorder="1"/>
    <xf numFmtId="0" fontId="0" fillId="9" borderId="4" xfId="0" applyFill="1" applyBorder="1"/>
    <xf numFmtId="0" fontId="0" fillId="9" borderId="5" xfId="0" applyFill="1" applyBorder="1"/>
    <xf numFmtId="0" fontId="0" fillId="0" borderId="3" xfId="0" applyFill="1" applyBorder="1" applyAlignment="1">
      <alignment horizontal="center" vertical="center"/>
    </xf>
    <xf numFmtId="0" fontId="0" fillId="0" borderId="11"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14" fontId="0" fillId="0" borderId="4" xfId="0" applyNumberFormat="1" applyFill="1" applyBorder="1" applyAlignment="1">
      <alignment horizontal="center" vertical="center"/>
    </xf>
    <xf numFmtId="0" fontId="0" fillId="0" borderId="2" xfId="0" applyFill="1" applyBorder="1" applyAlignment="1">
      <alignment horizontal="center" vertical="center"/>
    </xf>
    <xf numFmtId="0" fontId="0" fillId="0" borderId="10"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0" xfId="0" applyFont="1" applyAlignment="1">
      <alignment horizontal="left" vertical="center" wrapText="1"/>
    </xf>
    <xf numFmtId="0" fontId="11" fillId="0" borderId="0" xfId="0" applyFont="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8" xfId="0" applyFont="1" applyBorder="1" applyAlignment="1">
      <alignment horizontal="center" vertical="center"/>
    </xf>
    <xf numFmtId="0" fontId="20" fillId="0" borderId="7" xfId="0" applyFont="1" applyFill="1" applyBorder="1" applyAlignment="1">
      <alignment horizontal="center" vertical="center"/>
    </xf>
    <xf numFmtId="0" fontId="19"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0" xfId="0" applyFont="1" applyBorder="1" applyAlignment="1">
      <alignment horizontal="center" vertical="center"/>
    </xf>
    <xf numFmtId="0" fontId="19"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0" fillId="6" borderId="0" xfId="0" applyFill="1" applyAlignment="1">
      <alignment horizontal="left" vertical="center" wrapText="1"/>
    </xf>
    <xf numFmtId="0" fontId="0" fillId="7" borderId="0" xfId="0" applyFill="1" applyAlignment="1">
      <alignment horizontal="left" vertical="center" wrapText="1"/>
    </xf>
    <xf numFmtId="0" fontId="0" fillId="7" borderId="0" xfId="0" applyFont="1" applyFill="1" applyAlignment="1">
      <alignment horizontal="left" vertical="center" wrapText="1"/>
    </xf>
    <xf numFmtId="14" fontId="0" fillId="6" borderId="4" xfId="0" applyNumberFormat="1" applyFill="1" applyBorder="1" applyAlignment="1">
      <alignment horizontal="center" vertical="center"/>
    </xf>
    <xf numFmtId="0" fontId="0" fillId="0" borderId="0" xfId="0" applyAlignment="1">
      <alignment horizontal="center"/>
    </xf>
    <xf numFmtId="20" fontId="0" fillId="0" borderId="0" xfId="0" applyNumberFormat="1" applyAlignment="1">
      <alignment horizontal="center"/>
    </xf>
    <xf numFmtId="46" fontId="0" fillId="0" borderId="0" xfId="0" applyNumberFormat="1" applyAlignment="1">
      <alignment horizontal="center"/>
    </xf>
    <xf numFmtId="21" fontId="0" fillId="0" borderId="0" xfId="0" applyNumberFormat="1" applyAlignment="1">
      <alignment horizontal="center"/>
    </xf>
    <xf numFmtId="0" fontId="0" fillId="0" borderId="0" xfId="0" applyAlignment="1">
      <alignment vertical="center" wrapText="1"/>
    </xf>
    <xf numFmtId="0" fontId="0" fillId="7" borderId="0" xfId="0" applyFill="1" applyAlignment="1">
      <alignment horizontal="center"/>
    </xf>
    <xf numFmtId="20" fontId="0" fillId="7" borderId="0" xfId="0" applyNumberFormat="1" applyFill="1" applyAlignment="1">
      <alignment horizontal="center"/>
    </xf>
    <xf numFmtId="0" fontId="0" fillId="4" borderId="0" xfId="0" applyFill="1" applyAlignment="1">
      <alignment horizontal="center" vertical="center" wrapText="1"/>
    </xf>
    <xf numFmtId="0" fontId="0" fillId="15" borderId="0" xfId="0" applyFill="1" applyAlignment="1">
      <alignment horizontal="center" vertical="center" wrapText="1"/>
    </xf>
    <xf numFmtId="0" fontId="0" fillId="16" borderId="0" xfId="0"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20" fillId="0" borderId="5" xfId="0" applyFont="1" applyFill="1" applyBorder="1" applyAlignment="1">
      <alignment horizontal="center" vertical="center"/>
    </xf>
    <xf numFmtId="0" fontId="0" fillId="0" borderId="0" xfId="0" applyFill="1" applyAlignment="1">
      <alignment horizontal="left" vertical="center" wrapText="1"/>
    </xf>
    <xf numFmtId="0" fontId="20" fillId="0" borderId="10" xfId="0" applyFont="1" applyFill="1" applyBorder="1" applyAlignment="1">
      <alignment horizontal="center" vertical="center"/>
    </xf>
    <xf numFmtId="0" fontId="20" fillId="0" borderId="1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19" fillId="9" borderId="2" xfId="0" applyFont="1" applyFill="1" applyBorder="1" applyAlignment="1">
      <alignment horizontal="center" vertical="center"/>
    </xf>
    <xf numFmtId="0" fontId="20" fillId="9" borderId="3" xfId="0" applyFont="1" applyFill="1" applyBorder="1" applyAlignment="1">
      <alignment horizontal="center" vertical="center"/>
    </xf>
    <xf numFmtId="0" fontId="19" fillId="9" borderId="4" xfId="0" applyFont="1" applyFill="1" applyBorder="1" applyAlignment="1">
      <alignment horizontal="center" vertical="center"/>
    </xf>
    <xf numFmtId="0" fontId="20" fillId="9" borderId="0" xfId="0" applyFont="1" applyFill="1" applyBorder="1" applyAlignment="1">
      <alignment horizontal="center" vertical="center"/>
    </xf>
    <xf numFmtId="0" fontId="20" fillId="9" borderId="1" xfId="0" applyFont="1" applyFill="1" applyBorder="1" applyAlignment="1">
      <alignment horizontal="center" vertical="center"/>
    </xf>
    <xf numFmtId="0" fontId="19" fillId="9" borderId="5" xfId="0" applyFont="1" applyFill="1" applyBorder="1" applyAlignment="1">
      <alignment horizontal="center" vertical="center"/>
    </xf>
    <xf numFmtId="0" fontId="20" fillId="9" borderId="6" xfId="0" applyFont="1" applyFill="1" applyBorder="1" applyAlignment="1">
      <alignment horizontal="center" vertical="center"/>
    </xf>
    <xf numFmtId="0" fontId="0" fillId="9" borderId="0" xfId="0" applyFill="1" applyAlignment="1">
      <alignment horizontal="center" vertical="center"/>
    </xf>
    <xf numFmtId="0" fontId="20" fillId="9" borderId="8" xfId="0" applyFont="1" applyFill="1" applyBorder="1" applyAlignment="1">
      <alignment horizontal="center" vertical="center"/>
    </xf>
    <xf numFmtId="0" fontId="11" fillId="9" borderId="0" xfId="0" applyFont="1" applyFill="1" applyAlignment="1">
      <alignment horizontal="center" vertical="center"/>
    </xf>
    <xf numFmtId="0" fontId="19" fillId="9" borderId="0" xfId="0" applyFont="1" applyFill="1" applyBorder="1" applyAlignment="1">
      <alignment horizontal="center" vertical="center"/>
    </xf>
    <xf numFmtId="0" fontId="19" fillId="9" borderId="1" xfId="0" applyFont="1" applyFill="1" applyBorder="1" applyAlignment="1">
      <alignment horizontal="center" vertical="center"/>
    </xf>
    <xf numFmtId="0" fontId="19" fillId="9" borderId="8" xfId="0" applyFont="1" applyFill="1" applyBorder="1" applyAlignment="1">
      <alignment horizontal="center" vertical="center"/>
    </xf>
    <xf numFmtId="0" fontId="19" fillId="9" borderId="6" xfId="0" applyFont="1" applyFill="1" applyBorder="1" applyAlignment="1">
      <alignment horizontal="center" vertical="center"/>
    </xf>
    <xf numFmtId="0" fontId="20" fillId="9" borderId="11" xfId="0" applyFont="1" applyFill="1" applyBorder="1" applyAlignment="1">
      <alignment horizontal="center" vertical="center"/>
    </xf>
    <xf numFmtId="0" fontId="20" fillId="16" borderId="0" xfId="0" applyFont="1" applyFill="1" applyBorder="1" applyAlignment="1">
      <alignment horizontal="center" vertical="center"/>
    </xf>
    <xf numFmtId="0" fontId="0" fillId="16" borderId="0" xfId="0" applyFill="1" applyAlignment="1">
      <alignment horizontal="center" vertical="center"/>
    </xf>
    <xf numFmtId="0" fontId="20" fillId="16" borderId="11" xfId="0" applyFont="1" applyFill="1" applyBorder="1" applyAlignment="1">
      <alignment horizontal="center" vertical="center"/>
    </xf>
    <xf numFmtId="0" fontId="0" fillId="0" borderId="0" xfId="0" applyFill="1" applyAlignment="1">
      <alignment horizontal="center" vertical="center"/>
    </xf>
    <xf numFmtId="0" fontId="20" fillId="16" borderId="4" xfId="0" applyFont="1" applyFill="1" applyBorder="1" applyAlignment="1">
      <alignment horizontal="center" vertical="center"/>
    </xf>
    <xf numFmtId="0" fontId="20" fillId="16" borderId="5" xfId="0" applyFont="1" applyFill="1" applyBorder="1" applyAlignment="1">
      <alignment horizontal="center" vertical="center"/>
    </xf>
    <xf numFmtId="0" fontId="20" fillId="16" borderId="2" xfId="0" applyFont="1" applyFill="1" applyBorder="1" applyAlignment="1">
      <alignment horizontal="center" vertical="center"/>
    </xf>
    <xf numFmtId="0" fontId="20" fillId="16" borderId="8" xfId="0" applyFont="1" applyFill="1" applyBorder="1" applyAlignment="1">
      <alignment horizontal="center" vertical="center"/>
    </xf>
    <xf numFmtId="0" fontId="20" fillId="9" borderId="4" xfId="0" applyFont="1" applyFill="1" applyBorder="1" applyAlignment="1">
      <alignment horizontal="center" vertical="center"/>
    </xf>
    <xf numFmtId="0" fontId="20" fillId="9" borderId="5" xfId="0" applyFont="1" applyFill="1" applyBorder="1" applyAlignment="1">
      <alignment horizontal="center" vertical="center"/>
    </xf>
    <xf numFmtId="0" fontId="20" fillId="9" borderId="2" xfId="0" applyFont="1" applyFill="1" applyBorder="1" applyAlignment="1">
      <alignment horizontal="center" vertical="center"/>
    </xf>
    <xf numFmtId="0" fontId="0" fillId="16" borderId="4" xfId="0" applyFill="1" applyBorder="1" applyAlignment="1">
      <alignment horizontal="center" vertical="center"/>
    </xf>
    <xf numFmtId="0" fontId="4" fillId="16" borderId="2" xfId="0" applyFont="1" applyFill="1" applyBorder="1" applyAlignment="1">
      <alignment horizontal="center" vertical="center"/>
    </xf>
    <xf numFmtId="0" fontId="4" fillId="16" borderId="4" xfId="0" applyFont="1" applyFill="1" applyBorder="1" applyAlignment="1">
      <alignment horizontal="center" vertical="center"/>
    </xf>
    <xf numFmtId="0" fontId="4" fillId="16" borderId="5" xfId="0" applyFont="1" applyFill="1" applyBorder="1" applyAlignment="1">
      <alignment horizontal="center" vertical="center"/>
    </xf>
    <xf numFmtId="0" fontId="3" fillId="16" borderId="2" xfId="0" applyFont="1" applyFill="1" applyBorder="1" applyAlignment="1">
      <alignment horizontal="center" vertical="center"/>
    </xf>
    <xf numFmtId="0" fontId="3" fillId="16" borderId="8" xfId="0" applyFont="1" applyFill="1" applyBorder="1" applyAlignment="1">
      <alignment horizontal="center" vertical="center"/>
    </xf>
    <xf numFmtId="0" fontId="3" fillId="16" borderId="9" xfId="0" applyFont="1" applyFill="1" applyBorder="1" applyAlignment="1">
      <alignment horizontal="center" vertical="center"/>
    </xf>
    <xf numFmtId="0" fontId="3" fillId="16" borderId="7" xfId="0" applyFont="1" applyFill="1" applyBorder="1" applyAlignment="1">
      <alignment horizontal="center" vertical="center" wrapText="1"/>
    </xf>
    <xf numFmtId="0" fontId="3" fillId="16" borderId="8" xfId="0" applyFont="1" applyFill="1" applyBorder="1" applyAlignment="1">
      <alignment horizontal="center" vertical="center" wrapText="1"/>
    </xf>
    <xf numFmtId="0" fontId="3" fillId="16" borderId="9" xfId="0" applyFont="1" applyFill="1" applyBorder="1" applyAlignment="1">
      <alignment horizontal="center" vertical="center" wrapText="1"/>
    </xf>
    <xf numFmtId="0" fontId="20" fillId="9" borderId="7" xfId="0" applyFont="1" applyFill="1" applyBorder="1" applyAlignment="1">
      <alignment horizontal="center" vertical="center"/>
    </xf>
    <xf numFmtId="20" fontId="20" fillId="9" borderId="8" xfId="0" applyNumberFormat="1" applyFont="1" applyFill="1" applyBorder="1" applyAlignment="1">
      <alignment horizontal="center" vertical="center"/>
    </xf>
    <xf numFmtId="0" fontId="20" fillId="9" borderId="9" xfId="0" applyFont="1" applyFill="1" applyBorder="1" applyAlignment="1">
      <alignment horizontal="center" vertical="center"/>
    </xf>
    <xf numFmtId="20" fontId="20" fillId="0" borderId="7" xfId="0" applyNumberFormat="1" applyFont="1" applyFill="1" applyBorder="1" applyAlignment="1">
      <alignment horizontal="center" vertical="center"/>
    </xf>
    <xf numFmtId="0" fontId="20" fillId="16" borderId="7" xfId="0" applyFont="1" applyFill="1" applyBorder="1" applyAlignment="1">
      <alignment horizontal="center" vertical="center"/>
    </xf>
    <xf numFmtId="0" fontId="20" fillId="16" borderId="9" xfId="0" applyFont="1" applyFill="1" applyBorder="1" applyAlignment="1">
      <alignment horizontal="center" vertical="center"/>
    </xf>
    <xf numFmtId="0" fontId="4" fillId="16" borderId="7" xfId="0" applyFont="1" applyFill="1" applyBorder="1" applyAlignment="1">
      <alignment horizontal="center" vertical="center"/>
    </xf>
    <xf numFmtId="0" fontId="4" fillId="16" borderId="8" xfId="0" applyFont="1" applyFill="1" applyBorder="1" applyAlignment="1">
      <alignment horizontal="center" vertical="center"/>
    </xf>
    <xf numFmtId="0" fontId="4" fillId="16" borderId="9" xfId="0" applyFont="1" applyFill="1" applyBorder="1" applyAlignment="1">
      <alignment horizontal="center" vertical="center"/>
    </xf>
    <xf numFmtId="0" fontId="20" fillId="16" borderId="10" xfId="0" applyFont="1" applyFill="1" applyBorder="1" applyAlignment="1">
      <alignment horizontal="center" vertical="center"/>
    </xf>
    <xf numFmtId="0" fontId="20" fillId="16" borderId="1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7" xfId="0" applyFont="1" applyFill="1" applyBorder="1" applyAlignment="1">
      <alignment horizontal="center" vertical="center"/>
    </xf>
    <xf numFmtId="0" fontId="2" fillId="16" borderId="2" xfId="0" applyFont="1" applyFill="1" applyBorder="1" applyAlignment="1">
      <alignment horizontal="center" vertical="center"/>
    </xf>
    <xf numFmtId="0" fontId="2" fillId="16" borderId="4" xfId="0" applyFont="1" applyFill="1" applyBorder="1" applyAlignment="1">
      <alignment horizontal="center" vertical="center"/>
    </xf>
    <xf numFmtId="0" fontId="2" fillId="16" borderId="5" xfId="0" applyFont="1" applyFill="1" applyBorder="1" applyAlignment="1">
      <alignment horizontal="center" vertical="center"/>
    </xf>
    <xf numFmtId="0" fontId="16" fillId="16" borderId="2" xfId="0" applyFont="1" applyFill="1" applyBorder="1" applyAlignment="1">
      <alignment horizontal="center" vertical="center" textRotation="90"/>
    </xf>
    <xf numFmtId="0" fontId="16" fillId="16" borderId="4" xfId="0" applyFont="1" applyFill="1" applyBorder="1" applyAlignment="1">
      <alignment horizontal="center" vertical="center" textRotation="90"/>
    </xf>
    <xf numFmtId="0" fontId="16" fillId="16" borderId="5" xfId="0" applyFont="1" applyFill="1" applyBorder="1" applyAlignment="1">
      <alignment horizontal="center" vertical="center" textRotation="90"/>
    </xf>
    <xf numFmtId="0" fontId="19" fillId="9" borderId="13" xfId="0" applyFont="1" applyFill="1" applyBorder="1" applyAlignment="1">
      <alignment horizontal="center" vertical="center"/>
    </xf>
    <xf numFmtId="0" fontId="19" fillId="9" borderId="7" xfId="0" applyFont="1" applyFill="1" applyBorder="1" applyAlignment="1">
      <alignment horizontal="center" vertical="center"/>
    </xf>
    <xf numFmtId="0" fontId="19" fillId="9" borderId="9" xfId="0" applyFont="1" applyFill="1" applyBorder="1" applyAlignment="1">
      <alignment horizontal="center" vertical="center"/>
    </xf>
    <xf numFmtId="0" fontId="13" fillId="0" borderId="2" xfId="0" applyFont="1" applyFill="1" applyBorder="1" applyAlignment="1">
      <alignment horizontal="center" vertical="center" textRotation="90"/>
    </xf>
    <xf numFmtId="0" fontId="13" fillId="0" borderId="4" xfId="0" applyFont="1" applyFill="1" applyBorder="1" applyAlignment="1">
      <alignment horizontal="center" vertical="center" textRotation="90"/>
    </xf>
    <xf numFmtId="0" fontId="13" fillId="0" borderId="5" xfId="0" applyFont="1" applyFill="1" applyBorder="1" applyAlignment="1">
      <alignment horizontal="center" vertical="center" textRotation="90"/>
    </xf>
    <xf numFmtId="0" fontId="13" fillId="0" borderId="0" xfId="0" applyFont="1" applyAlignment="1">
      <alignment horizontal="center" vertical="center"/>
    </xf>
    <xf numFmtId="0" fontId="1" fillId="8" borderId="0" xfId="0" applyFont="1" applyFill="1" applyAlignment="1">
      <alignment horizontal="left" vertical="center" wrapText="1"/>
    </xf>
    <xf numFmtId="14" fontId="1" fillId="8" borderId="4" xfId="0" applyNumberFormat="1" applyFont="1" applyFill="1" applyBorder="1" applyAlignment="1">
      <alignment horizontal="center" vertical="center"/>
    </xf>
    <xf numFmtId="0" fontId="16" fillId="16" borderId="0" xfId="0" applyFont="1" applyFill="1" applyBorder="1" applyAlignment="1">
      <alignment horizontal="center" vertical="center"/>
    </xf>
    <xf numFmtId="164" fontId="0" fillId="0" borderId="5" xfId="0" applyNumberFormat="1" applyFont="1" applyBorder="1" applyAlignment="1">
      <alignment horizontal="center" vertical="center"/>
    </xf>
    <xf numFmtId="164" fontId="11" fillId="0" borderId="7" xfId="0" applyNumberFormat="1" applyFont="1" applyFill="1" applyBorder="1" applyAlignment="1">
      <alignment horizontal="center" vertical="center"/>
    </xf>
    <xf numFmtId="164" fontId="11" fillId="0" borderId="8" xfId="0" applyNumberFormat="1" applyFont="1" applyFill="1" applyBorder="1" applyAlignment="1">
      <alignment horizontal="center" vertical="center"/>
    </xf>
    <xf numFmtId="164" fontId="11" fillId="0" borderId="9" xfId="0" applyNumberFormat="1" applyFont="1" applyFill="1" applyBorder="1" applyAlignment="1">
      <alignment horizontal="center" vertical="center"/>
    </xf>
    <xf numFmtId="0" fontId="3" fillId="16" borderId="4" xfId="0" applyFont="1" applyFill="1" applyBorder="1" applyAlignment="1">
      <alignment horizontal="center" vertical="center"/>
    </xf>
    <xf numFmtId="165" fontId="0" fillId="0" borderId="0" xfId="0" applyNumberFormat="1" applyAlignment="1">
      <alignment horizontal="center"/>
    </xf>
    <xf numFmtId="20" fontId="0" fillId="0" borderId="0" xfId="0" applyNumberFormat="1" applyFill="1" applyAlignment="1">
      <alignment horizontal="center"/>
    </xf>
    <xf numFmtId="0" fontId="0" fillId="4" borderId="0" xfId="0" applyFill="1" applyAlignment="1"/>
    <xf numFmtId="0" fontId="16" fillId="4" borderId="0" xfId="0" applyFont="1" applyFill="1" applyAlignment="1">
      <alignment horizontal="center"/>
    </xf>
    <xf numFmtId="0" fontId="0" fillId="15" borderId="0" xfId="0" applyFill="1" applyAlignment="1"/>
    <xf numFmtId="0" fontId="16" fillId="15" borderId="0" xfId="0" applyFont="1" applyFill="1" applyAlignment="1">
      <alignment horizontal="center"/>
    </xf>
    <xf numFmtId="0" fontId="16" fillId="15" borderId="0" xfId="0" applyFont="1" applyFill="1" applyAlignment="1">
      <alignment wrapText="1"/>
    </xf>
    <xf numFmtId="0" fontId="3" fillId="16" borderId="3" xfId="0" applyFont="1" applyFill="1" applyBorder="1" applyAlignment="1">
      <alignment horizontal="center" vertical="center" textRotation="90"/>
    </xf>
    <xf numFmtId="0" fontId="3" fillId="16" borderId="0" xfId="0" applyFont="1" applyFill="1" applyBorder="1" applyAlignment="1">
      <alignment horizontal="center" vertical="center" textRotation="90"/>
    </xf>
    <xf numFmtId="0" fontId="3" fillId="16" borderId="6" xfId="0" applyFont="1" applyFill="1" applyBorder="1" applyAlignment="1">
      <alignment horizontal="center" vertical="center" textRotation="90"/>
    </xf>
    <xf numFmtId="0" fontId="27" fillId="14" borderId="4" xfId="0" applyFont="1" applyFill="1" applyBorder="1" applyAlignment="1">
      <alignment horizontal="center" vertical="center"/>
    </xf>
    <xf numFmtId="0" fontId="27" fillId="14" borderId="0" xfId="0" applyFont="1" applyFill="1" applyBorder="1" applyAlignment="1">
      <alignment horizontal="center" vertical="center"/>
    </xf>
    <xf numFmtId="0" fontId="27" fillId="14" borderId="7" xfId="0" applyFont="1" applyFill="1" applyBorder="1" applyAlignment="1">
      <alignment horizontal="center" vertical="center"/>
    </xf>
    <xf numFmtId="21" fontId="27" fillId="14" borderId="7" xfId="0" applyNumberFormat="1" applyFont="1" applyFill="1" applyBorder="1" applyAlignment="1">
      <alignment horizontal="center" vertical="center"/>
    </xf>
    <xf numFmtId="0" fontId="27" fillId="14" borderId="8" xfId="0" applyFont="1" applyFill="1" applyBorder="1" applyAlignment="1">
      <alignment horizontal="center" vertical="center"/>
    </xf>
    <xf numFmtId="20" fontId="27" fillId="14" borderId="8" xfId="0" applyNumberFormat="1" applyFont="1" applyFill="1" applyBorder="1" applyAlignment="1">
      <alignment horizontal="center" vertical="center"/>
    </xf>
    <xf numFmtId="0" fontId="27" fillId="14" borderId="2" xfId="0" applyFont="1" applyFill="1" applyBorder="1" applyAlignment="1">
      <alignment horizontal="center" vertical="center"/>
    </xf>
    <xf numFmtId="21" fontId="27" fillId="14" borderId="8" xfId="0" applyNumberFormat="1" applyFont="1" applyFill="1" applyBorder="1" applyAlignment="1">
      <alignment horizontal="center" vertical="center"/>
    </xf>
    <xf numFmtId="0" fontId="26" fillId="2" borderId="7" xfId="0" applyFont="1" applyFill="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9" borderId="9" xfId="0" applyFill="1" applyBorder="1" applyAlignment="1">
      <alignment horizontal="center" vertical="center"/>
    </xf>
    <xf numFmtId="0" fontId="14" fillId="16" borderId="0" xfId="0" applyFont="1" applyFill="1" applyAlignment="1">
      <alignment horizontal="center" vertical="center"/>
    </xf>
    <xf numFmtId="0" fontId="14" fillId="16" borderId="0" xfId="0" applyFont="1" applyFill="1" applyBorder="1" applyAlignment="1">
      <alignment horizontal="center" vertical="center"/>
    </xf>
    <xf numFmtId="0" fontId="28" fillId="16" borderId="0" xfId="0" applyFont="1" applyFill="1" applyBorder="1" applyAlignment="1">
      <alignment horizontal="center" vertical="center"/>
    </xf>
    <xf numFmtId="0" fontId="29" fillId="8" borderId="0" xfId="1" applyFont="1" applyFill="1" applyAlignment="1" applyProtection="1">
      <alignment horizontal="left" vertical="center" wrapText="1"/>
    </xf>
    <xf numFmtId="0" fontId="12" fillId="6" borderId="0" xfId="1" applyFill="1" applyAlignment="1" applyProtection="1">
      <alignment horizontal="left" vertical="center" wrapText="1"/>
    </xf>
    <xf numFmtId="0" fontId="27" fillId="14" borderId="9" xfId="0" applyFont="1" applyFill="1" applyBorder="1" applyAlignment="1">
      <alignment horizontal="center" vertical="center"/>
    </xf>
    <xf numFmtId="21" fontId="27" fillId="14" borderId="9" xfId="0" applyNumberFormat="1" applyFont="1" applyFill="1" applyBorder="1" applyAlignment="1">
      <alignment horizontal="center" vertical="center"/>
    </xf>
    <xf numFmtId="0" fontId="27" fillId="14" borderId="11" xfId="0" applyFont="1" applyFill="1" applyBorder="1" applyAlignment="1">
      <alignment horizontal="center" vertical="center"/>
    </xf>
    <xf numFmtId="0" fontId="0" fillId="16" borderId="0" xfId="0" applyFont="1" applyFill="1" applyBorder="1" applyAlignment="1">
      <alignment horizontal="left" vertical="center" wrapText="1"/>
    </xf>
    <xf numFmtId="0" fontId="28" fillId="16" borderId="6" xfId="0" applyFont="1" applyFill="1" applyBorder="1" applyAlignment="1">
      <alignment horizontal="center" vertical="center"/>
    </xf>
    <xf numFmtId="0" fontId="28" fillId="16" borderId="4" xfId="0" applyFont="1" applyFill="1" applyBorder="1" applyAlignment="1">
      <alignment horizontal="center" vertical="center"/>
    </xf>
    <xf numFmtId="0" fontId="0" fillId="16" borderId="0" xfId="0" applyFont="1" applyFill="1" applyAlignment="1">
      <alignment horizontal="center" vertical="center"/>
    </xf>
    <xf numFmtId="0" fontId="11" fillId="16" borderId="0" xfId="0" applyFont="1" applyFill="1" applyAlignment="1">
      <alignment horizontal="center" vertical="center"/>
    </xf>
    <xf numFmtId="14" fontId="11" fillId="16" borderId="0" xfId="0" applyNumberFormat="1" applyFont="1" applyFill="1" applyBorder="1" applyAlignment="1">
      <alignment horizontal="left" vertical="center" wrapText="1"/>
    </xf>
    <xf numFmtId="0" fontId="11" fillId="16" borderId="0" xfId="0" applyFont="1" applyFill="1" applyBorder="1" applyAlignment="1">
      <alignment horizontal="left" vertical="center" wrapText="1"/>
    </xf>
    <xf numFmtId="0" fontId="12" fillId="16" borderId="0" xfId="1" applyFill="1" applyBorder="1" applyAlignment="1" applyProtection="1">
      <alignment vertical="center"/>
    </xf>
    <xf numFmtId="0" fontId="0" fillId="16" borderId="0" xfId="0" applyFont="1" applyFill="1" applyAlignment="1">
      <alignment horizontal="left" vertical="center" wrapText="1"/>
    </xf>
    <xf numFmtId="0" fontId="13" fillId="16" borderId="0" xfId="0" applyFont="1" applyFill="1" applyAlignment="1">
      <alignment horizontal="center" vertical="center"/>
    </xf>
    <xf numFmtId="0" fontId="1" fillId="16" borderId="0" xfId="0" applyFont="1" applyFill="1" applyAlignment="1">
      <alignment horizontal="center" vertical="center"/>
    </xf>
    <xf numFmtId="0" fontId="0" fillId="0" borderId="0" xfId="0" applyAlignment="1">
      <alignment vertical="center"/>
    </xf>
    <xf numFmtId="14" fontId="0" fillId="0" borderId="0" xfId="0" applyNumberFormat="1" applyAlignment="1">
      <alignment vertical="center"/>
    </xf>
    <xf numFmtId="0" fontId="31" fillId="0" borderId="0" xfId="0" applyFont="1" applyAlignment="1">
      <alignment horizontal="left" wrapText="1"/>
    </xf>
    <xf numFmtId="0" fontId="30" fillId="0" borderId="0" xfId="0" applyFont="1" applyAlignment="1">
      <alignment horizontal="left" wrapText="1" indent="1"/>
    </xf>
    <xf numFmtId="0" fontId="12" fillId="0" borderId="0" xfId="1" applyAlignment="1" applyProtection="1">
      <alignment vertical="center"/>
    </xf>
    <xf numFmtId="20" fontId="22" fillId="2" borderId="8" xfId="0" applyNumberFormat="1" applyFont="1" applyFill="1" applyBorder="1" applyAlignment="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2" fontId="27" fillId="14" borderId="7" xfId="0" applyNumberFormat="1" applyFont="1" applyFill="1" applyBorder="1" applyAlignment="1">
      <alignment horizontal="center" vertical="center"/>
    </xf>
    <xf numFmtId="0" fontId="11" fillId="0" borderId="12" xfId="0" applyFont="1" applyFill="1" applyBorder="1" applyAlignment="1">
      <alignment horizontal="center" vertical="center"/>
    </xf>
    <xf numFmtId="14" fontId="0" fillId="15" borderId="4" xfId="0" applyNumberForma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0" fillId="9" borderId="8" xfId="0"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0" xfId="0" applyFont="1"/>
    <xf numFmtId="14" fontId="0" fillId="0" borderId="0" xfId="0" applyNumberFormat="1"/>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4" xfId="0" applyFont="1" applyBorder="1" applyAlignment="1">
      <alignment horizontal="center" vertical="center"/>
    </xf>
    <xf numFmtId="0" fontId="24" fillId="2" borderId="4" xfId="0" applyFont="1" applyFill="1" applyBorder="1" applyAlignment="1">
      <alignment horizontal="center" vertical="center"/>
    </xf>
    <xf numFmtId="0" fontId="10" fillId="0" borderId="3" xfId="0" applyFont="1" applyFill="1" applyBorder="1" applyAlignment="1">
      <alignment horizontal="center" vertical="center"/>
    </xf>
    <xf numFmtId="0" fontId="24" fillId="2"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 xfId="0" applyFont="1" applyFill="1" applyBorder="1" applyAlignment="1">
      <alignment horizontal="center" vertical="center"/>
    </xf>
    <xf numFmtId="0" fontId="11" fillId="16" borderId="0" xfId="0" applyFont="1" applyFill="1" applyBorder="1" applyAlignment="1">
      <alignment horizontal="center" vertical="center"/>
    </xf>
    <xf numFmtId="0" fontId="32" fillId="16" borderId="0" xfId="0" applyFont="1" applyFill="1" applyBorder="1" applyAlignment="1">
      <alignment horizontal="center" vertical="center"/>
    </xf>
    <xf numFmtId="2" fontId="19" fillId="0" borderId="7" xfId="0" applyNumberFormat="1" applyFont="1" applyFill="1" applyBorder="1" applyAlignment="1">
      <alignment horizontal="center" vertical="center"/>
    </xf>
    <xf numFmtId="2" fontId="19" fillId="0" borderId="4" xfId="0" applyNumberFormat="1" applyFont="1" applyFill="1" applyBorder="1" applyAlignment="1">
      <alignment horizontal="center" vertical="center"/>
    </xf>
    <xf numFmtId="2" fontId="19" fillId="0" borderId="5" xfId="0" applyNumberFormat="1" applyFont="1" applyFill="1" applyBorder="1" applyAlignment="1">
      <alignment horizontal="center" vertical="center"/>
    </xf>
    <xf numFmtId="0" fontId="19" fillId="0" borderId="8" xfId="0" applyFont="1" applyFill="1" applyBorder="1" applyAlignment="1">
      <alignment horizontal="center" vertical="center"/>
    </xf>
    <xf numFmtId="0" fontId="11" fillId="0" borderId="8" xfId="0" applyFont="1" applyBorder="1" applyAlignment="1">
      <alignment horizontal="center" vertical="center"/>
    </xf>
    <xf numFmtId="0" fontId="19" fillId="0" borderId="9"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9" xfId="0" applyFont="1" applyFill="1" applyBorder="1" applyAlignment="1">
      <alignment horizontal="center" vertical="center"/>
    </xf>
    <xf numFmtId="0" fontId="11" fillId="0" borderId="0" xfId="0" applyFont="1" applyBorder="1" applyAlignment="1">
      <alignment horizontal="center" vertical="center"/>
    </xf>
    <xf numFmtId="20" fontId="20" fillId="0" borderId="8" xfId="0" applyNumberFormat="1" applyFont="1" applyFill="1" applyBorder="1" applyAlignment="1">
      <alignment horizontal="center" vertical="center"/>
    </xf>
    <xf numFmtId="0" fontId="10" fillId="16" borderId="0" xfId="0" applyFont="1" applyFill="1" applyAlignment="1">
      <alignment horizontal="center" vertical="center"/>
    </xf>
    <xf numFmtId="0" fontId="36" fillId="16" borderId="0"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16" borderId="0" xfId="0" applyFont="1" applyFill="1" applyBorder="1" applyAlignment="1">
      <alignment horizontal="center" vertical="center"/>
    </xf>
    <xf numFmtId="0" fontId="10" fillId="0" borderId="0" xfId="0" applyFont="1" applyBorder="1" applyAlignment="1">
      <alignment horizontal="center" vertical="center"/>
    </xf>
    <xf numFmtId="0" fontId="37" fillId="16" borderId="0" xfId="0" applyFont="1" applyFill="1" applyBorder="1" applyAlignment="1">
      <alignment horizontal="center" vertical="center"/>
    </xf>
    <xf numFmtId="0" fontId="38" fillId="16" borderId="0" xfId="0" applyFont="1" applyFill="1" applyBorder="1" applyAlignment="1">
      <alignment horizontal="center" vertical="center"/>
    </xf>
    <xf numFmtId="2" fontId="37" fillId="0" borderId="4" xfId="0" applyNumberFormat="1" applyFont="1" applyFill="1" applyBorder="1" applyAlignment="1">
      <alignment horizontal="center" vertical="center"/>
    </xf>
    <xf numFmtId="0" fontId="37" fillId="0" borderId="8" xfId="0" applyFont="1" applyFill="1" applyBorder="1" applyAlignment="1">
      <alignment horizontal="center" vertical="center"/>
    </xf>
    <xf numFmtId="0" fontId="37" fillId="0" borderId="8" xfId="0" applyFont="1" applyBorder="1" applyAlignment="1">
      <alignment horizontal="center" vertical="center"/>
    </xf>
    <xf numFmtId="0" fontId="37" fillId="0" borderId="9"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0" xfId="0" applyFont="1" applyBorder="1" applyAlignment="1">
      <alignment horizontal="center" vertical="center"/>
    </xf>
    <xf numFmtId="164" fontId="11" fillId="0" borderId="10" xfId="0" applyNumberFormat="1" applyFont="1" applyFill="1" applyBorder="1" applyAlignment="1">
      <alignment horizontal="center" vertical="center"/>
    </xf>
    <xf numFmtId="164" fontId="11" fillId="0" borderId="11" xfId="0" applyNumberFormat="1" applyFont="1" applyFill="1" applyBorder="1" applyAlignment="1">
      <alignment horizontal="center" vertical="center"/>
    </xf>
    <xf numFmtId="164" fontId="11" fillId="0" borderId="12" xfId="0" applyNumberFormat="1" applyFont="1" applyFill="1" applyBorder="1" applyAlignment="1">
      <alignment horizontal="center" vertical="center"/>
    </xf>
    <xf numFmtId="0" fontId="20" fillId="0" borderId="4" xfId="0" applyFont="1" applyFill="1" applyBorder="1" applyAlignment="1">
      <alignment horizontal="left" vertical="center" wrapText="1"/>
    </xf>
    <xf numFmtId="0" fontId="39" fillId="14" borderId="8" xfId="0" applyFont="1" applyFill="1" applyBorder="1" applyAlignment="1">
      <alignment horizontal="center" vertical="center"/>
    </xf>
    <xf numFmtId="0" fontId="24" fillId="8" borderId="0" xfId="0" applyFont="1" applyFill="1" applyBorder="1" applyAlignment="1">
      <alignment vertical="center" wrapText="1"/>
    </xf>
    <xf numFmtId="0" fontId="0" fillId="16" borderId="2" xfId="0" applyFill="1" applyBorder="1" applyAlignment="1">
      <alignment horizontal="center" vertical="center"/>
    </xf>
    <xf numFmtId="0" fontId="7" fillId="16" borderId="10" xfId="0" applyNumberFormat="1" applyFont="1" applyFill="1" applyBorder="1" applyAlignment="1">
      <alignment horizontal="center" vertical="center"/>
    </xf>
    <xf numFmtId="0" fontId="7" fillId="16" borderId="11"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8" fillId="8" borderId="11" xfId="0" applyNumberFormat="1" applyFont="1" applyFill="1" applyBorder="1" applyAlignment="1">
      <alignment horizontal="center" vertical="center"/>
    </xf>
    <xf numFmtId="0" fontId="7" fillId="15" borderId="11" xfId="0" applyNumberFormat="1" applyFont="1" applyFill="1" applyBorder="1" applyAlignment="1">
      <alignment horizontal="center" vertical="center"/>
    </xf>
    <xf numFmtId="0" fontId="7" fillId="6" borderId="11" xfId="0" applyNumberFormat="1" applyFont="1" applyFill="1" applyBorder="1" applyAlignment="1">
      <alignment horizontal="center" vertical="center"/>
    </xf>
    <xf numFmtId="0" fontId="7" fillId="0" borderId="11" xfId="0" applyNumberFormat="1" applyFont="1" applyBorder="1" applyAlignment="1">
      <alignment horizontal="center" vertical="center"/>
    </xf>
    <xf numFmtId="0" fontId="3" fillId="9"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0" fillId="9" borderId="7" xfId="0" applyFill="1" applyBorder="1" applyAlignment="1">
      <alignment horizontal="center" vertical="center"/>
    </xf>
    <xf numFmtId="0" fontId="1" fillId="9" borderId="8" xfId="0" applyFont="1" applyFill="1" applyBorder="1" applyAlignment="1">
      <alignment horizontal="center" vertical="center"/>
    </xf>
    <xf numFmtId="14" fontId="10" fillId="7" borderId="14" xfId="0" applyNumberFormat="1" applyFont="1" applyFill="1" applyBorder="1" applyAlignment="1">
      <alignment horizontal="center" vertical="center"/>
    </xf>
    <xf numFmtId="0" fontId="10" fillId="7" borderId="14" xfId="0" applyNumberFormat="1" applyFont="1" applyFill="1" applyBorder="1" applyAlignment="1">
      <alignment horizontal="center" vertical="center"/>
    </xf>
    <xf numFmtId="0" fontId="0" fillId="7" borderId="15"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3" fillId="7" borderId="1" xfId="0" applyFont="1" applyFill="1" applyBorder="1" applyAlignment="1">
      <alignment vertical="center" wrapText="1"/>
    </xf>
    <xf numFmtId="0" fontId="10" fillId="7" borderId="10" xfId="0" applyFont="1" applyFill="1" applyBorder="1" applyAlignment="1">
      <alignment vertical="center" wrapText="1"/>
    </xf>
    <xf numFmtId="0" fontId="10" fillId="7" borderId="1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21" fillId="7" borderId="11"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33" fillId="7" borderId="7" xfId="0" applyFont="1" applyFill="1" applyBorder="1" applyAlignment="1">
      <alignment horizontal="center" vertical="center" wrapText="1"/>
    </xf>
    <xf numFmtId="0" fontId="37" fillId="7" borderId="7"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34" fillId="7" borderId="8" xfId="0" applyFont="1" applyFill="1" applyBorder="1" applyAlignment="1">
      <alignment horizontal="center" vertical="center" wrapText="1"/>
    </xf>
    <xf numFmtId="0" fontId="37" fillId="7" borderId="8" xfId="0" applyFont="1" applyFill="1" applyBorder="1" applyAlignment="1">
      <alignment horizontal="center" vertical="center" wrapText="1"/>
    </xf>
    <xf numFmtId="0" fontId="34" fillId="7" borderId="9" xfId="0" applyFont="1" applyFill="1" applyBorder="1" applyAlignment="1">
      <alignment horizontal="center" vertical="center" wrapText="1"/>
    </xf>
    <xf numFmtId="0" fontId="37" fillId="7" borderId="9" xfId="0" applyFont="1" applyFill="1" applyBorder="1" applyAlignment="1">
      <alignment horizontal="center" vertical="center" wrapText="1"/>
    </xf>
    <xf numFmtId="0" fontId="3" fillId="7" borderId="1"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13" xfId="0" applyFont="1" applyFill="1" applyBorder="1" applyAlignment="1">
      <alignment horizontal="center" vertical="center"/>
    </xf>
    <xf numFmtId="0" fontId="0" fillId="7" borderId="7" xfId="0" applyFill="1" applyBorder="1" applyAlignment="1">
      <alignment horizontal="center" vertical="center"/>
    </xf>
    <xf numFmtId="0" fontId="0" fillId="7" borderId="3" xfId="0" applyFill="1" applyBorder="1" applyAlignment="1">
      <alignment horizontal="center" vertical="center"/>
    </xf>
    <xf numFmtId="20" fontId="1" fillId="7" borderId="2" xfId="0" applyNumberFormat="1" applyFont="1" applyFill="1" applyBorder="1" applyAlignment="1">
      <alignment horizontal="center" vertical="center"/>
    </xf>
    <xf numFmtId="0" fontId="0" fillId="7" borderId="9" xfId="0" applyFill="1" applyBorder="1" applyAlignment="1">
      <alignment horizontal="center" vertical="top" wrapText="1"/>
    </xf>
    <xf numFmtId="0" fontId="0" fillId="7" borderId="6" xfId="0" applyFill="1" applyBorder="1" applyAlignment="1">
      <alignment horizontal="center" vertical="top" wrapText="1"/>
    </xf>
    <xf numFmtId="0" fontId="1" fillId="7" borderId="5" xfId="0" applyFont="1" applyFill="1" applyBorder="1" applyAlignment="1">
      <alignment horizontal="center" vertical="center"/>
    </xf>
    <xf numFmtId="0" fontId="15" fillId="7" borderId="10" xfId="1" applyFont="1" applyFill="1" applyBorder="1" applyAlignment="1" applyProtection="1">
      <alignment horizontal="center" vertical="center"/>
    </xf>
    <xf numFmtId="0" fontId="15" fillId="7" borderId="11" xfId="1" applyFont="1" applyFill="1" applyBorder="1" applyAlignment="1" applyProtection="1">
      <alignment horizontal="center" vertical="center"/>
    </xf>
    <xf numFmtId="0" fontId="11" fillId="7" borderId="8" xfId="0" applyFont="1" applyFill="1" applyBorder="1" applyAlignment="1">
      <alignment horizontal="center" vertical="center"/>
    </xf>
    <xf numFmtId="0" fontId="0" fillId="7" borderId="2" xfId="0" applyFill="1" applyBorder="1" applyAlignment="1">
      <alignment vertical="center"/>
    </xf>
    <xf numFmtId="0" fontId="0" fillId="7" borderId="10" xfId="0" applyFill="1" applyBorder="1" applyAlignment="1">
      <alignment vertical="center"/>
    </xf>
    <xf numFmtId="0" fontId="0" fillId="7" borderId="12" xfId="0" applyFill="1" applyBorder="1" applyAlignment="1">
      <alignment vertical="center"/>
    </xf>
    <xf numFmtId="0" fontId="0" fillId="7" borderId="4" xfId="0" applyFill="1" applyBorder="1" applyAlignment="1">
      <alignment vertical="center"/>
    </xf>
    <xf numFmtId="0" fontId="0" fillId="7" borderId="11" xfId="0" applyFill="1" applyBorder="1" applyAlignment="1">
      <alignment vertical="center"/>
    </xf>
    <xf numFmtId="0" fontId="0" fillId="7" borderId="5" xfId="0" applyFill="1" applyBorder="1" applyAlignment="1">
      <alignment vertical="center"/>
    </xf>
    <xf numFmtId="0" fontId="0" fillId="7" borderId="13" xfId="0" applyFill="1" applyBorder="1" applyAlignment="1">
      <alignment horizontal="center" vertical="center" wrapText="1"/>
    </xf>
    <xf numFmtId="20" fontId="0" fillId="20" borderId="3" xfId="0" applyNumberFormat="1" applyFill="1" applyBorder="1" applyAlignment="1">
      <alignment horizontal="center" vertical="center"/>
    </xf>
    <xf numFmtId="20" fontId="0" fillId="18" borderId="3" xfId="0" applyNumberFormat="1" applyFill="1" applyBorder="1" applyAlignment="1">
      <alignment horizontal="center" vertical="center"/>
    </xf>
    <xf numFmtId="0" fontId="20" fillId="18" borderId="6" xfId="0" applyFont="1" applyFill="1" applyBorder="1" applyAlignment="1">
      <alignment horizontal="center" vertical="center" wrapText="1"/>
    </xf>
    <xf numFmtId="20" fontId="40" fillId="17" borderId="2" xfId="0" applyNumberFormat="1" applyFont="1" applyFill="1" applyBorder="1" applyAlignment="1">
      <alignment horizontal="center" vertical="center"/>
    </xf>
    <xf numFmtId="0" fontId="41" fillId="17" borderId="5" xfId="0" applyFont="1" applyFill="1" applyBorder="1" applyAlignment="1">
      <alignment horizontal="center" vertical="center"/>
    </xf>
    <xf numFmtId="0" fontId="20" fillId="10" borderId="6" xfId="0" applyFont="1" applyFill="1" applyBorder="1" applyAlignment="1">
      <alignment horizontal="center" vertical="center"/>
    </xf>
    <xf numFmtId="0" fontId="20" fillId="20" borderId="6" xfId="0" applyFont="1" applyFill="1" applyBorder="1" applyAlignment="1">
      <alignment horizontal="center" vertical="center"/>
    </xf>
    <xf numFmtId="20" fontId="0" fillId="19" borderId="3" xfId="0" applyNumberFormat="1" applyFill="1" applyBorder="1" applyAlignment="1">
      <alignment horizontal="center" vertical="center"/>
    </xf>
    <xf numFmtId="0" fontId="20" fillId="19" borderId="6" xfId="0" applyFont="1" applyFill="1" applyBorder="1" applyAlignment="1">
      <alignment horizontal="center" vertical="center"/>
    </xf>
    <xf numFmtId="0" fontId="28" fillId="22" borderId="0" xfId="0" applyFont="1" applyFill="1" applyBorder="1" applyAlignment="1">
      <alignment horizontal="center" vertical="center"/>
    </xf>
    <xf numFmtId="0" fontId="21" fillId="7" borderId="10" xfId="0" applyFont="1" applyFill="1" applyBorder="1" applyAlignment="1">
      <alignment vertical="center" wrapText="1"/>
    </xf>
    <xf numFmtId="0" fontId="0" fillId="7" borderId="7" xfId="0" applyFill="1" applyBorder="1" applyAlignment="1">
      <alignment horizontal="center" vertical="center" wrapText="1"/>
    </xf>
    <xf numFmtId="0" fontId="0" fillId="7" borderId="9" xfId="0" applyFill="1" applyBorder="1" applyAlignment="1">
      <alignment horizontal="center" vertical="center" wrapText="1"/>
    </xf>
    <xf numFmtId="0" fontId="11" fillId="7" borderId="7" xfId="0" applyFont="1" applyFill="1" applyBorder="1" applyAlignment="1">
      <alignment horizontal="center" vertical="center"/>
    </xf>
    <xf numFmtId="0" fontId="11" fillId="7" borderId="9" xfId="0" applyFont="1" applyFill="1" applyBorder="1" applyAlignment="1">
      <alignment horizontal="center" vertical="center"/>
    </xf>
    <xf numFmtId="0" fontId="42" fillId="7" borderId="13" xfId="1" applyFont="1" applyFill="1" applyBorder="1" applyAlignment="1" applyProtection="1">
      <alignment horizontal="center" vertical="center"/>
    </xf>
    <xf numFmtId="0" fontId="42" fillId="7" borderId="15" xfId="1" applyFont="1" applyFill="1" applyBorder="1" applyAlignment="1" applyProtection="1">
      <alignment horizontal="center" vertical="center"/>
    </xf>
    <xf numFmtId="0" fontId="0" fillId="9" borderId="7" xfId="0" applyFill="1" applyBorder="1" applyAlignment="1">
      <alignment horizontal="center" vertical="center"/>
    </xf>
    <xf numFmtId="0" fontId="0" fillId="9" borderId="9" xfId="0" applyFill="1" applyBorder="1" applyAlignment="1">
      <alignment horizontal="center" vertical="center"/>
    </xf>
    <xf numFmtId="0" fontId="0" fillId="7" borderId="7" xfId="0" applyFill="1" applyBorder="1" applyAlignment="1">
      <alignment horizontal="center" vertical="center"/>
    </xf>
    <xf numFmtId="0" fontId="0" fillId="7" borderId="9" xfId="0" applyFill="1" applyBorder="1" applyAlignment="1">
      <alignment horizontal="center" vertical="center"/>
    </xf>
    <xf numFmtId="0" fontId="21" fillId="7" borderId="13" xfId="0" applyFont="1" applyFill="1" applyBorder="1" applyAlignment="1">
      <alignment horizontal="center" vertical="center" wrapText="1"/>
    </xf>
    <xf numFmtId="0" fontId="21" fillId="7" borderId="15"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15"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3" fillId="9" borderId="7" xfId="0" applyFont="1" applyFill="1" applyBorder="1" applyAlignment="1">
      <alignment horizontal="center" vertical="center"/>
    </xf>
    <xf numFmtId="0" fontId="3" fillId="9" borderId="9" xfId="0" applyFont="1" applyFill="1" applyBorder="1" applyAlignment="1">
      <alignment horizontal="center" vertical="center"/>
    </xf>
    <xf numFmtId="0" fontId="3" fillId="7" borderId="10"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9" xfId="0" applyFont="1" applyFill="1" applyBorder="1" applyAlignment="1">
      <alignment horizontal="center" vertical="center"/>
    </xf>
    <xf numFmtId="0" fontId="34" fillId="7" borderId="7" xfId="0" applyFont="1" applyFill="1" applyBorder="1" applyAlignment="1">
      <alignment horizontal="center" vertical="center" wrapText="1"/>
    </xf>
    <xf numFmtId="0" fontId="34" fillId="7" borderId="8" xfId="0" applyFont="1" applyFill="1" applyBorder="1" applyAlignment="1">
      <alignment horizontal="center" vertical="center" wrapText="1"/>
    </xf>
    <xf numFmtId="0" fontId="34" fillId="7" borderId="9" xfId="0" applyFont="1" applyFill="1" applyBorder="1" applyAlignment="1">
      <alignment horizontal="center" vertical="center" wrapText="1"/>
    </xf>
    <xf numFmtId="0" fontId="16" fillId="0" borderId="10" xfId="0" applyFont="1" applyFill="1" applyBorder="1" applyAlignment="1">
      <alignment horizontal="center" vertical="center" textRotation="90"/>
    </xf>
    <xf numFmtId="0" fontId="16" fillId="0" borderId="11" xfId="0" applyFont="1" applyFill="1" applyBorder="1" applyAlignment="1">
      <alignment horizontal="center" vertical="center" textRotation="90"/>
    </xf>
    <xf numFmtId="0" fontId="16" fillId="0" borderId="12" xfId="0" applyFont="1" applyFill="1" applyBorder="1" applyAlignment="1">
      <alignment horizontal="center" vertical="center" textRotation="90"/>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0" fillId="7" borderId="2" xfId="0" applyFill="1" applyBorder="1" applyAlignment="1">
      <alignment horizontal="center" vertical="center"/>
    </xf>
    <xf numFmtId="0" fontId="0" fillId="7" borderId="10" xfId="0" applyFill="1" applyBorder="1" applyAlignment="1">
      <alignment horizontal="center" vertical="center"/>
    </xf>
    <xf numFmtId="0" fontId="13" fillId="7" borderId="7"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9" xfId="0" applyFont="1" applyFill="1" applyBorder="1" applyAlignment="1">
      <alignment horizontal="center" vertical="center"/>
    </xf>
    <xf numFmtId="0" fontId="0" fillId="7" borderId="7" xfId="0" applyFill="1" applyBorder="1" applyAlignment="1">
      <alignment horizontal="center" vertical="center" textRotation="90"/>
    </xf>
    <xf numFmtId="0" fontId="0" fillId="7" borderId="8" xfId="0" applyFill="1" applyBorder="1" applyAlignment="1">
      <alignment horizontal="center" vertical="center" textRotation="90"/>
    </xf>
    <xf numFmtId="0" fontId="0" fillId="7" borderId="9" xfId="0" applyFill="1" applyBorder="1" applyAlignment="1">
      <alignment horizontal="center" vertical="center" textRotation="90"/>
    </xf>
    <xf numFmtId="0" fontId="0" fillId="9" borderId="2" xfId="0" applyFill="1" applyBorder="1" applyAlignment="1">
      <alignment horizontal="center" vertical="center"/>
    </xf>
    <xf numFmtId="0" fontId="0" fillId="9" borderId="5" xfId="0" applyFill="1" applyBorder="1" applyAlignment="1">
      <alignment horizontal="center" vertical="center"/>
    </xf>
    <xf numFmtId="0" fontId="3" fillId="7" borderId="8" xfId="0" applyFont="1" applyFill="1" applyBorder="1" applyAlignment="1">
      <alignment horizontal="center" vertical="center" wrapText="1"/>
    </xf>
    <xf numFmtId="0" fontId="3" fillId="7" borderId="8" xfId="0" applyFont="1" applyFill="1" applyBorder="1" applyAlignment="1">
      <alignment horizontal="center" vertical="center"/>
    </xf>
    <xf numFmtId="0" fontId="3" fillId="7" borderId="7" xfId="0" applyFont="1" applyFill="1" applyBorder="1" applyAlignment="1">
      <alignment horizontal="center" vertical="center" textRotation="90"/>
    </xf>
    <xf numFmtId="0" fontId="3" fillId="7" borderId="8" xfId="0" applyFont="1" applyFill="1" applyBorder="1" applyAlignment="1">
      <alignment horizontal="center" vertical="center" textRotation="90"/>
    </xf>
    <xf numFmtId="0" fontId="3" fillId="7" borderId="9" xfId="0" applyFont="1" applyFill="1" applyBorder="1" applyAlignment="1">
      <alignment horizontal="center" vertical="center" textRotation="90"/>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9" borderId="7"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9" fillId="16" borderId="4" xfId="0" applyFont="1" applyFill="1" applyBorder="1" applyAlignment="1">
      <alignment horizontal="center" vertical="center"/>
    </xf>
    <xf numFmtId="0" fontId="9" fillId="16" borderId="11" xfId="0" applyFont="1" applyFill="1" applyBorder="1" applyAlignment="1">
      <alignment horizontal="center" vertical="center"/>
    </xf>
    <xf numFmtId="0" fontId="12" fillId="16" borderId="4" xfId="1" applyFill="1" applyBorder="1" applyAlignment="1" applyProtection="1">
      <alignment horizontal="center" vertical="center" wrapText="1"/>
    </xf>
    <xf numFmtId="0" fontId="12" fillId="16" borderId="11" xfId="1" applyFill="1" applyBorder="1" applyAlignment="1" applyProtection="1">
      <alignment horizontal="center" vertical="center" wrapText="1"/>
    </xf>
    <xf numFmtId="0" fontId="3" fillId="9" borderId="13" xfId="0" applyFont="1" applyFill="1" applyBorder="1" applyAlignment="1">
      <alignment horizontal="center" vertical="center"/>
    </xf>
    <xf numFmtId="0" fontId="3" fillId="9" borderId="14"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15"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15"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12" xfId="0" applyFont="1" applyFill="1" applyBorder="1" applyAlignment="1">
      <alignment horizontal="center" vertical="center"/>
    </xf>
    <xf numFmtId="0" fontId="28" fillId="21" borderId="6" xfId="0" applyFont="1" applyFill="1" applyBorder="1" applyAlignment="1">
      <alignment horizontal="center" vertical="center"/>
    </xf>
    <xf numFmtId="0" fontId="28" fillId="14" borderId="5" xfId="0" applyFont="1" applyFill="1" applyBorder="1" applyAlignment="1">
      <alignment horizontal="center" vertical="center"/>
    </xf>
    <xf numFmtId="0" fontId="28" fillId="14" borderId="6" xfId="0" applyFont="1" applyFill="1" applyBorder="1" applyAlignment="1">
      <alignment horizontal="center" vertical="center"/>
    </xf>
    <xf numFmtId="0" fontId="28" fillId="5" borderId="6" xfId="0" applyFont="1" applyFill="1" applyBorder="1" applyAlignment="1">
      <alignment horizontal="center" vertical="center"/>
    </xf>
    <xf numFmtId="0" fontId="4" fillId="7" borderId="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28" fillId="17" borderId="6" xfId="0" applyFont="1" applyFill="1" applyBorder="1" applyAlignment="1">
      <alignment horizontal="center" vertical="center"/>
    </xf>
    <xf numFmtId="0" fontId="13" fillId="7" borderId="7" xfId="0" applyFont="1" applyFill="1" applyBorder="1" applyAlignment="1">
      <alignment horizontal="center" vertical="center" textRotation="90" wrapText="1"/>
    </xf>
    <xf numFmtId="0" fontId="13" fillId="7" borderId="8" xfId="0" applyFont="1" applyFill="1" applyBorder="1" applyAlignment="1">
      <alignment horizontal="center" vertical="center" textRotation="90" wrapText="1"/>
    </xf>
    <xf numFmtId="0" fontId="13" fillId="7" borderId="12" xfId="0" applyFont="1" applyFill="1" applyBorder="1" applyAlignment="1">
      <alignment horizontal="center" vertical="center" textRotation="90" wrapText="1"/>
    </xf>
    <xf numFmtId="0" fontId="21" fillId="9" borderId="7" xfId="0" applyFont="1" applyFill="1" applyBorder="1" applyAlignment="1">
      <alignment horizontal="center" vertical="center" wrapText="1"/>
    </xf>
    <xf numFmtId="0" fontId="21" fillId="9" borderId="9" xfId="0" applyFont="1" applyFill="1" applyBorder="1" applyAlignment="1">
      <alignment horizontal="center" vertical="center" wrapText="1"/>
    </xf>
    <xf numFmtId="0" fontId="28" fillId="18" borderId="6" xfId="0" applyFont="1" applyFill="1" applyBorder="1" applyAlignment="1">
      <alignment horizontal="center" vertical="center"/>
    </xf>
    <xf numFmtId="21" fontId="25" fillId="0" borderId="0" xfId="0" applyNumberFormat="1" applyFont="1" applyAlignment="1">
      <alignment horizontal="center"/>
    </xf>
    <xf numFmtId="0" fontId="3" fillId="11" borderId="3" xfId="0" applyFont="1" applyFill="1" applyBorder="1" applyAlignment="1">
      <alignment horizontal="center"/>
    </xf>
    <xf numFmtId="0" fontId="3" fillId="11" borderId="10" xfId="0" applyFont="1" applyFill="1" applyBorder="1" applyAlignment="1">
      <alignment horizontal="center"/>
    </xf>
    <xf numFmtId="0" fontId="13" fillId="9" borderId="4" xfId="0" applyFont="1" applyFill="1" applyBorder="1" applyAlignment="1">
      <alignment horizontal="center"/>
    </xf>
    <xf numFmtId="0" fontId="13" fillId="9" borderId="0" xfId="0" applyFont="1" applyFill="1" applyBorder="1" applyAlignment="1">
      <alignment horizontal="center"/>
    </xf>
    <xf numFmtId="0" fontId="0" fillId="13" borderId="0" xfId="0" applyFill="1" applyAlignment="1">
      <alignment horizontal="center"/>
    </xf>
    <xf numFmtId="0" fontId="3" fillId="12" borderId="3" xfId="0" applyFont="1" applyFill="1" applyBorder="1" applyAlignment="1">
      <alignment horizontal="center"/>
    </xf>
    <xf numFmtId="0" fontId="3" fillId="12" borderId="10" xfId="0" applyFont="1" applyFill="1" applyBorder="1" applyAlignment="1">
      <alignment horizontal="center"/>
    </xf>
    <xf numFmtId="0" fontId="3" fillId="10" borderId="2" xfId="0" applyFont="1" applyFill="1" applyBorder="1" applyAlignment="1">
      <alignment horizontal="center"/>
    </xf>
    <xf numFmtId="0" fontId="3" fillId="10" borderId="3" xfId="0" applyFont="1" applyFill="1" applyBorder="1" applyAlignment="1">
      <alignment horizontal="center"/>
    </xf>
    <xf numFmtId="0" fontId="3" fillId="10" borderId="10" xfId="0" applyFont="1" applyFill="1" applyBorder="1" applyAlignment="1">
      <alignment horizontal="center"/>
    </xf>
  </cellXfs>
  <cellStyles count="2">
    <cellStyle name="Hyperlink" xfId="1" builtinId="8"/>
    <cellStyle name="Normal" xfId="0" builtinId="0"/>
  </cellStyles>
  <dxfs count="15">
    <dxf>
      <font>
        <color theme="0"/>
      </font>
      <fill>
        <patternFill>
          <bgColor rgb="FF00B05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theme="1"/>
      </font>
      <fill>
        <patternFill>
          <bgColor rgb="FFFFFF00"/>
        </patternFill>
      </fill>
    </dxf>
    <dxf>
      <font>
        <b/>
        <i val="0"/>
        <color rgb="FF99FF66"/>
      </font>
      <fill>
        <patternFill>
          <bgColor rgb="FF00B050"/>
        </patternFill>
      </fill>
    </dxf>
    <dxf>
      <fill>
        <patternFill>
          <bgColor theme="0"/>
        </patternFill>
      </fill>
    </dxf>
    <dxf>
      <font>
        <color theme="0"/>
      </font>
      <fill>
        <patternFill>
          <bgColor rgb="FFFF0000"/>
        </patternFill>
      </fill>
    </dxf>
    <dxf>
      <fill>
        <patternFill>
          <bgColor rgb="FFFFFF00"/>
        </patternFill>
      </fill>
    </dxf>
    <dxf>
      <font>
        <b/>
        <i val="0"/>
        <color rgb="FF99FF66"/>
      </font>
      <fill>
        <patternFill>
          <bgColor rgb="FF00B050"/>
        </patternFill>
      </fill>
    </dxf>
    <dxf>
      <fill>
        <patternFill>
          <bgColor theme="0"/>
        </patternFill>
      </fill>
    </dxf>
    <dxf>
      <fill>
        <patternFill>
          <bgColor rgb="FFFFFF00"/>
        </patternFill>
      </fill>
    </dxf>
    <dxf>
      <fill>
        <patternFill>
          <bgColor rgb="FFFFFF00"/>
        </patternFill>
      </fill>
    </dxf>
    <dxf>
      <fill>
        <patternFill>
          <bgColor rgb="FFFFC000"/>
        </patternFill>
      </fill>
    </dxf>
    <dxf>
      <fill>
        <patternFill>
          <bgColor rgb="FFFFFF00"/>
        </patternFill>
      </fill>
    </dxf>
  </dxfs>
  <tableStyles count="0" defaultTableStyle="TableStyleMedium9" defaultPivotStyle="PivotStyleLight16"/>
  <colors>
    <mruColors>
      <color rgb="FFFFFF99"/>
      <color rgb="FF99FF66"/>
      <color rgb="FFB4DE86"/>
      <color rgb="FF89CC40"/>
      <color rgb="FF66FF33"/>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Triathlon Pace Evolution vs goal</a:t>
            </a:r>
          </a:p>
        </c:rich>
      </c:tx>
      <c:layout/>
    </c:title>
    <c:plotArea>
      <c:layout>
        <c:manualLayout>
          <c:layoutTarget val="inner"/>
          <c:xMode val="edge"/>
          <c:yMode val="edge"/>
          <c:x val="5.3398052093370611E-2"/>
          <c:y val="7.9338155122324339E-2"/>
          <c:w val="0.81384055461065063"/>
          <c:h val="0.76137132961652965"/>
        </c:manualLayout>
      </c:layout>
      <c:scatterChart>
        <c:scatterStyle val="smoothMarker"/>
        <c:ser>
          <c:idx val="0"/>
          <c:order val="0"/>
          <c:tx>
            <c:v>Bike Speed (mph)</c:v>
          </c:tx>
          <c:spPr>
            <a:ln>
              <a:solidFill>
                <a:srgbClr val="00B050"/>
              </a:solidFill>
            </a:ln>
          </c:spPr>
          <c:marker>
            <c:symbol val="none"/>
          </c:marker>
          <c:xVal>
            <c:numRef>
              <c:f>Training!$B$7:$B$90</c:f>
              <c:numCache>
                <c:formatCode>m/d/yyyy</c:formatCode>
                <c:ptCount val="84"/>
                <c:pt idx="0">
                  <c:v>41449</c:v>
                </c:pt>
                <c:pt idx="1">
                  <c:v>41450</c:v>
                </c:pt>
                <c:pt idx="2">
                  <c:v>41451</c:v>
                </c:pt>
                <c:pt idx="3">
                  <c:v>41452</c:v>
                </c:pt>
                <c:pt idx="4">
                  <c:v>41453</c:v>
                </c:pt>
                <c:pt idx="5">
                  <c:v>41454</c:v>
                </c:pt>
                <c:pt idx="6">
                  <c:v>41455</c:v>
                </c:pt>
                <c:pt idx="7">
                  <c:v>41456</c:v>
                </c:pt>
                <c:pt idx="8">
                  <c:v>41457</c:v>
                </c:pt>
                <c:pt idx="9">
                  <c:v>41458</c:v>
                </c:pt>
                <c:pt idx="10">
                  <c:v>41459</c:v>
                </c:pt>
                <c:pt idx="11">
                  <c:v>41460</c:v>
                </c:pt>
                <c:pt idx="12">
                  <c:v>41461</c:v>
                </c:pt>
                <c:pt idx="13">
                  <c:v>41462</c:v>
                </c:pt>
                <c:pt idx="14">
                  <c:v>41463</c:v>
                </c:pt>
                <c:pt idx="15">
                  <c:v>41464</c:v>
                </c:pt>
                <c:pt idx="16">
                  <c:v>41465</c:v>
                </c:pt>
                <c:pt idx="17">
                  <c:v>41466</c:v>
                </c:pt>
                <c:pt idx="18">
                  <c:v>41467</c:v>
                </c:pt>
                <c:pt idx="19">
                  <c:v>41468</c:v>
                </c:pt>
                <c:pt idx="20">
                  <c:v>41469</c:v>
                </c:pt>
                <c:pt idx="21">
                  <c:v>41470</c:v>
                </c:pt>
                <c:pt idx="22">
                  <c:v>41471</c:v>
                </c:pt>
                <c:pt idx="23">
                  <c:v>41472</c:v>
                </c:pt>
                <c:pt idx="24">
                  <c:v>41473</c:v>
                </c:pt>
                <c:pt idx="25">
                  <c:v>41474</c:v>
                </c:pt>
                <c:pt idx="26">
                  <c:v>41475</c:v>
                </c:pt>
                <c:pt idx="27">
                  <c:v>41476</c:v>
                </c:pt>
                <c:pt idx="28">
                  <c:v>41477</c:v>
                </c:pt>
                <c:pt idx="29">
                  <c:v>41478</c:v>
                </c:pt>
                <c:pt idx="30">
                  <c:v>41479</c:v>
                </c:pt>
                <c:pt idx="31">
                  <c:v>41480</c:v>
                </c:pt>
                <c:pt idx="32">
                  <c:v>41481</c:v>
                </c:pt>
                <c:pt idx="33">
                  <c:v>41482</c:v>
                </c:pt>
                <c:pt idx="34">
                  <c:v>41483</c:v>
                </c:pt>
                <c:pt idx="35">
                  <c:v>41484</c:v>
                </c:pt>
                <c:pt idx="36">
                  <c:v>41485</c:v>
                </c:pt>
                <c:pt idx="37">
                  <c:v>41486</c:v>
                </c:pt>
                <c:pt idx="38">
                  <c:v>41487</c:v>
                </c:pt>
                <c:pt idx="39">
                  <c:v>41488</c:v>
                </c:pt>
                <c:pt idx="40">
                  <c:v>41489</c:v>
                </c:pt>
                <c:pt idx="41">
                  <c:v>41490</c:v>
                </c:pt>
                <c:pt idx="42">
                  <c:v>41491</c:v>
                </c:pt>
                <c:pt idx="43">
                  <c:v>41492</c:v>
                </c:pt>
                <c:pt idx="44">
                  <c:v>41493</c:v>
                </c:pt>
                <c:pt idx="45">
                  <c:v>41494</c:v>
                </c:pt>
                <c:pt idx="46">
                  <c:v>41495</c:v>
                </c:pt>
                <c:pt idx="47">
                  <c:v>41496</c:v>
                </c:pt>
                <c:pt idx="48">
                  <c:v>41497</c:v>
                </c:pt>
                <c:pt idx="49">
                  <c:v>41498</c:v>
                </c:pt>
                <c:pt idx="50">
                  <c:v>41499</c:v>
                </c:pt>
                <c:pt idx="51">
                  <c:v>41500</c:v>
                </c:pt>
                <c:pt idx="52">
                  <c:v>41501</c:v>
                </c:pt>
                <c:pt idx="53">
                  <c:v>41502</c:v>
                </c:pt>
                <c:pt idx="54">
                  <c:v>41503</c:v>
                </c:pt>
                <c:pt idx="55">
                  <c:v>41504</c:v>
                </c:pt>
                <c:pt idx="56">
                  <c:v>41505</c:v>
                </c:pt>
                <c:pt idx="57">
                  <c:v>41506</c:v>
                </c:pt>
                <c:pt idx="58">
                  <c:v>41507</c:v>
                </c:pt>
                <c:pt idx="59">
                  <c:v>41508</c:v>
                </c:pt>
                <c:pt idx="60">
                  <c:v>41509</c:v>
                </c:pt>
                <c:pt idx="61">
                  <c:v>41510</c:v>
                </c:pt>
                <c:pt idx="62">
                  <c:v>41511</c:v>
                </c:pt>
                <c:pt idx="63">
                  <c:v>41512</c:v>
                </c:pt>
                <c:pt idx="64">
                  <c:v>41513</c:v>
                </c:pt>
                <c:pt idx="65">
                  <c:v>41514</c:v>
                </c:pt>
                <c:pt idx="66">
                  <c:v>41515</c:v>
                </c:pt>
                <c:pt idx="67">
                  <c:v>41516</c:v>
                </c:pt>
                <c:pt idx="68">
                  <c:v>41517</c:v>
                </c:pt>
                <c:pt idx="69">
                  <c:v>41518</c:v>
                </c:pt>
                <c:pt idx="70">
                  <c:v>41519</c:v>
                </c:pt>
                <c:pt idx="71">
                  <c:v>41520</c:v>
                </c:pt>
                <c:pt idx="72">
                  <c:v>41521</c:v>
                </c:pt>
                <c:pt idx="73">
                  <c:v>41522</c:v>
                </c:pt>
                <c:pt idx="74">
                  <c:v>41523</c:v>
                </c:pt>
                <c:pt idx="75">
                  <c:v>41524</c:v>
                </c:pt>
                <c:pt idx="76">
                  <c:v>41525</c:v>
                </c:pt>
                <c:pt idx="77">
                  <c:v>41526</c:v>
                </c:pt>
                <c:pt idx="78">
                  <c:v>41527</c:v>
                </c:pt>
                <c:pt idx="79">
                  <c:v>41528</c:v>
                </c:pt>
                <c:pt idx="80">
                  <c:v>41529</c:v>
                </c:pt>
                <c:pt idx="81">
                  <c:v>41530</c:v>
                </c:pt>
                <c:pt idx="82">
                  <c:v>41531</c:v>
                </c:pt>
                <c:pt idx="83">
                  <c:v>41532</c:v>
                </c:pt>
              </c:numCache>
            </c:numRef>
          </c:xVal>
          <c:yVal>
            <c:numRef>
              <c:f>Training!$AI$7:$AI$90</c:f>
              <c:numCache>
                <c:formatCode>General</c:formatCode>
                <c:ptCount val="84"/>
                <c:pt idx="0">
                  <c:v>#N/A</c:v>
                </c:pt>
                <c:pt idx="1">
                  <c:v>#N/A</c:v>
                </c:pt>
                <c:pt idx="2">
                  <c:v>#N/A</c:v>
                </c:pt>
                <c:pt idx="3">
                  <c:v>#N/A</c:v>
                </c:pt>
                <c:pt idx="4">
                  <c:v>#N/A</c:v>
                </c:pt>
                <c:pt idx="5">
                  <c:v>#N/A</c:v>
                </c:pt>
                <c:pt idx="6">
                  <c:v>#N/A</c:v>
                </c:pt>
                <c:pt idx="7">
                  <c:v>18.78</c:v>
                </c:pt>
                <c:pt idx="8">
                  <c:v>#N/A</c:v>
                </c:pt>
                <c:pt idx="9">
                  <c:v>6.63</c:v>
                </c:pt>
                <c:pt idx="10">
                  <c:v>12.71</c:v>
                </c:pt>
                <c:pt idx="11">
                  <c:v>#N/A</c:v>
                </c:pt>
                <c:pt idx="12">
                  <c:v>#N/A</c:v>
                </c:pt>
                <c:pt idx="13">
                  <c:v>15.44</c:v>
                </c:pt>
                <c:pt idx="14">
                  <c:v>#N/A</c:v>
                </c:pt>
                <c:pt idx="15">
                  <c:v>#N/A</c:v>
                </c:pt>
                <c:pt idx="16">
                  <c:v>19.78</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Cache>
            </c:numRef>
          </c:yVal>
          <c:smooth val="1"/>
        </c:ser>
        <c:ser>
          <c:idx val="2"/>
          <c:order val="1"/>
          <c:tx>
            <c:v>Bike Goal</c:v>
          </c:tx>
          <c:spPr>
            <a:ln>
              <a:solidFill>
                <a:srgbClr val="92D050"/>
              </a:solidFill>
            </a:ln>
          </c:spPr>
          <c:marker>
            <c:symbol val="none"/>
          </c:marker>
          <c:xVal>
            <c:numRef>
              <c:f>Training!$B$7:$B$90</c:f>
              <c:numCache>
                <c:formatCode>m/d/yyyy</c:formatCode>
                <c:ptCount val="84"/>
                <c:pt idx="0">
                  <c:v>41449</c:v>
                </c:pt>
                <c:pt idx="1">
                  <c:v>41450</c:v>
                </c:pt>
                <c:pt idx="2">
                  <c:v>41451</c:v>
                </c:pt>
                <c:pt idx="3">
                  <c:v>41452</c:v>
                </c:pt>
                <c:pt idx="4">
                  <c:v>41453</c:v>
                </c:pt>
                <c:pt idx="5">
                  <c:v>41454</c:v>
                </c:pt>
                <c:pt idx="6">
                  <c:v>41455</c:v>
                </c:pt>
                <c:pt idx="7">
                  <c:v>41456</c:v>
                </c:pt>
                <c:pt idx="8">
                  <c:v>41457</c:v>
                </c:pt>
                <c:pt idx="9">
                  <c:v>41458</c:v>
                </c:pt>
                <c:pt idx="10">
                  <c:v>41459</c:v>
                </c:pt>
                <c:pt idx="11">
                  <c:v>41460</c:v>
                </c:pt>
                <c:pt idx="12">
                  <c:v>41461</c:v>
                </c:pt>
                <c:pt idx="13">
                  <c:v>41462</c:v>
                </c:pt>
                <c:pt idx="14">
                  <c:v>41463</c:v>
                </c:pt>
                <c:pt idx="15">
                  <c:v>41464</c:v>
                </c:pt>
                <c:pt idx="16">
                  <c:v>41465</c:v>
                </c:pt>
                <c:pt idx="17">
                  <c:v>41466</c:v>
                </c:pt>
                <c:pt idx="18">
                  <c:v>41467</c:v>
                </c:pt>
                <c:pt idx="19">
                  <c:v>41468</c:v>
                </c:pt>
                <c:pt idx="20">
                  <c:v>41469</c:v>
                </c:pt>
                <c:pt idx="21">
                  <c:v>41470</c:v>
                </c:pt>
                <c:pt idx="22">
                  <c:v>41471</c:v>
                </c:pt>
                <c:pt idx="23">
                  <c:v>41472</c:v>
                </c:pt>
                <c:pt idx="24">
                  <c:v>41473</c:v>
                </c:pt>
                <c:pt idx="25">
                  <c:v>41474</c:v>
                </c:pt>
                <c:pt idx="26">
                  <c:v>41475</c:v>
                </c:pt>
                <c:pt idx="27">
                  <c:v>41476</c:v>
                </c:pt>
                <c:pt idx="28">
                  <c:v>41477</c:v>
                </c:pt>
                <c:pt idx="29">
                  <c:v>41478</c:v>
                </c:pt>
                <c:pt idx="30">
                  <c:v>41479</c:v>
                </c:pt>
                <c:pt idx="31">
                  <c:v>41480</c:v>
                </c:pt>
                <c:pt idx="32">
                  <c:v>41481</c:v>
                </c:pt>
                <c:pt idx="33">
                  <c:v>41482</c:v>
                </c:pt>
                <c:pt idx="34">
                  <c:v>41483</c:v>
                </c:pt>
                <c:pt idx="35">
                  <c:v>41484</c:v>
                </c:pt>
                <c:pt idx="36">
                  <c:v>41485</c:v>
                </c:pt>
                <c:pt idx="37">
                  <c:v>41486</c:v>
                </c:pt>
                <c:pt idx="38">
                  <c:v>41487</c:v>
                </c:pt>
                <c:pt idx="39">
                  <c:v>41488</c:v>
                </c:pt>
                <c:pt idx="40">
                  <c:v>41489</c:v>
                </c:pt>
                <c:pt idx="41">
                  <c:v>41490</c:v>
                </c:pt>
                <c:pt idx="42">
                  <c:v>41491</c:v>
                </c:pt>
                <c:pt idx="43">
                  <c:v>41492</c:v>
                </c:pt>
                <c:pt idx="44">
                  <c:v>41493</c:v>
                </c:pt>
                <c:pt idx="45">
                  <c:v>41494</c:v>
                </c:pt>
                <c:pt idx="46">
                  <c:v>41495</c:v>
                </c:pt>
                <c:pt idx="47">
                  <c:v>41496</c:v>
                </c:pt>
                <c:pt idx="48">
                  <c:v>41497</c:v>
                </c:pt>
                <c:pt idx="49">
                  <c:v>41498</c:v>
                </c:pt>
                <c:pt idx="50">
                  <c:v>41499</c:v>
                </c:pt>
                <c:pt idx="51">
                  <c:v>41500</c:v>
                </c:pt>
                <c:pt idx="52">
                  <c:v>41501</c:v>
                </c:pt>
                <c:pt idx="53">
                  <c:v>41502</c:v>
                </c:pt>
                <c:pt idx="54">
                  <c:v>41503</c:v>
                </c:pt>
                <c:pt idx="55">
                  <c:v>41504</c:v>
                </c:pt>
                <c:pt idx="56">
                  <c:v>41505</c:v>
                </c:pt>
                <c:pt idx="57">
                  <c:v>41506</c:v>
                </c:pt>
                <c:pt idx="58">
                  <c:v>41507</c:v>
                </c:pt>
                <c:pt idx="59">
                  <c:v>41508</c:v>
                </c:pt>
                <c:pt idx="60">
                  <c:v>41509</c:v>
                </c:pt>
                <c:pt idx="61">
                  <c:v>41510</c:v>
                </c:pt>
                <c:pt idx="62">
                  <c:v>41511</c:v>
                </c:pt>
                <c:pt idx="63">
                  <c:v>41512</c:v>
                </c:pt>
                <c:pt idx="64">
                  <c:v>41513</c:v>
                </c:pt>
                <c:pt idx="65">
                  <c:v>41514</c:v>
                </c:pt>
                <c:pt idx="66">
                  <c:v>41515</c:v>
                </c:pt>
                <c:pt idx="67">
                  <c:v>41516</c:v>
                </c:pt>
                <c:pt idx="68">
                  <c:v>41517</c:v>
                </c:pt>
                <c:pt idx="69">
                  <c:v>41518</c:v>
                </c:pt>
                <c:pt idx="70">
                  <c:v>41519</c:v>
                </c:pt>
                <c:pt idx="71">
                  <c:v>41520</c:v>
                </c:pt>
                <c:pt idx="72">
                  <c:v>41521</c:v>
                </c:pt>
                <c:pt idx="73">
                  <c:v>41522</c:v>
                </c:pt>
                <c:pt idx="74">
                  <c:v>41523</c:v>
                </c:pt>
                <c:pt idx="75">
                  <c:v>41524</c:v>
                </c:pt>
                <c:pt idx="76">
                  <c:v>41525</c:v>
                </c:pt>
                <c:pt idx="77">
                  <c:v>41526</c:v>
                </c:pt>
                <c:pt idx="78">
                  <c:v>41527</c:v>
                </c:pt>
                <c:pt idx="79">
                  <c:v>41528</c:v>
                </c:pt>
                <c:pt idx="80">
                  <c:v>41529</c:v>
                </c:pt>
                <c:pt idx="81">
                  <c:v>41530</c:v>
                </c:pt>
                <c:pt idx="82">
                  <c:v>41531</c:v>
                </c:pt>
                <c:pt idx="83">
                  <c:v>41532</c:v>
                </c:pt>
              </c:numCache>
            </c:numRef>
          </c:xVal>
          <c:yVal>
            <c:numRef>
              <c:f>Training!$AJ$7:$AJ$90</c:f>
              <c:numCache>
                <c:formatCode>General</c:formatCode>
                <c:ptCount val="84"/>
                <c:pt idx="0">
                  <c:v>18</c:v>
                </c:pt>
                <c:pt idx="1">
                  <c:v>18</c:v>
                </c:pt>
                <c:pt idx="2">
                  <c:v>18</c:v>
                </c:pt>
                <c:pt idx="3">
                  <c:v>18</c:v>
                </c:pt>
                <c:pt idx="4">
                  <c:v>18</c:v>
                </c:pt>
                <c:pt idx="5">
                  <c:v>18</c:v>
                </c:pt>
                <c:pt idx="6">
                  <c:v>18</c:v>
                </c:pt>
                <c:pt idx="7">
                  <c:v>18</c:v>
                </c:pt>
                <c:pt idx="8">
                  <c:v>18</c:v>
                </c:pt>
                <c:pt idx="9">
                  <c:v>18</c:v>
                </c:pt>
                <c:pt idx="10">
                  <c:v>18</c:v>
                </c:pt>
                <c:pt idx="11">
                  <c:v>18</c:v>
                </c:pt>
                <c:pt idx="12">
                  <c:v>18</c:v>
                </c:pt>
                <c:pt idx="13">
                  <c:v>18</c:v>
                </c:pt>
                <c:pt idx="14">
                  <c:v>18</c:v>
                </c:pt>
                <c:pt idx="15">
                  <c:v>18</c:v>
                </c:pt>
                <c:pt idx="16">
                  <c:v>18</c:v>
                </c:pt>
                <c:pt idx="17">
                  <c:v>18</c:v>
                </c:pt>
                <c:pt idx="18">
                  <c:v>18</c:v>
                </c:pt>
                <c:pt idx="19">
                  <c:v>18</c:v>
                </c:pt>
                <c:pt idx="20">
                  <c:v>18</c:v>
                </c:pt>
                <c:pt idx="21">
                  <c:v>18</c:v>
                </c:pt>
                <c:pt idx="22">
                  <c:v>18</c:v>
                </c:pt>
                <c:pt idx="23">
                  <c:v>18</c:v>
                </c:pt>
                <c:pt idx="24">
                  <c:v>18</c:v>
                </c:pt>
                <c:pt idx="25">
                  <c:v>18</c:v>
                </c:pt>
                <c:pt idx="26">
                  <c:v>18</c:v>
                </c:pt>
                <c:pt idx="27">
                  <c:v>18</c:v>
                </c:pt>
                <c:pt idx="28">
                  <c:v>18</c:v>
                </c:pt>
                <c:pt idx="29">
                  <c:v>18</c:v>
                </c:pt>
                <c:pt idx="30">
                  <c:v>18</c:v>
                </c:pt>
                <c:pt idx="31">
                  <c:v>18</c:v>
                </c:pt>
                <c:pt idx="32">
                  <c:v>18</c:v>
                </c:pt>
                <c:pt idx="33">
                  <c:v>18</c:v>
                </c:pt>
                <c:pt idx="34">
                  <c:v>18</c:v>
                </c:pt>
                <c:pt idx="35">
                  <c:v>18</c:v>
                </c:pt>
                <c:pt idx="36">
                  <c:v>18</c:v>
                </c:pt>
                <c:pt idx="37">
                  <c:v>18</c:v>
                </c:pt>
                <c:pt idx="38">
                  <c:v>18</c:v>
                </c:pt>
                <c:pt idx="39">
                  <c:v>18</c:v>
                </c:pt>
                <c:pt idx="40">
                  <c:v>18</c:v>
                </c:pt>
                <c:pt idx="41">
                  <c:v>18</c:v>
                </c:pt>
                <c:pt idx="42">
                  <c:v>18</c:v>
                </c:pt>
                <c:pt idx="43">
                  <c:v>18</c:v>
                </c:pt>
                <c:pt idx="44">
                  <c:v>18</c:v>
                </c:pt>
                <c:pt idx="45">
                  <c:v>18</c:v>
                </c:pt>
                <c:pt idx="46">
                  <c:v>18</c:v>
                </c:pt>
                <c:pt idx="47">
                  <c:v>18</c:v>
                </c:pt>
                <c:pt idx="48">
                  <c:v>18</c:v>
                </c:pt>
                <c:pt idx="49">
                  <c:v>18</c:v>
                </c:pt>
                <c:pt idx="50">
                  <c:v>18</c:v>
                </c:pt>
                <c:pt idx="51">
                  <c:v>18</c:v>
                </c:pt>
                <c:pt idx="52">
                  <c:v>18</c:v>
                </c:pt>
                <c:pt idx="53">
                  <c:v>18</c:v>
                </c:pt>
                <c:pt idx="54">
                  <c:v>18</c:v>
                </c:pt>
                <c:pt idx="55">
                  <c:v>18</c:v>
                </c:pt>
                <c:pt idx="56">
                  <c:v>18</c:v>
                </c:pt>
                <c:pt idx="57">
                  <c:v>18</c:v>
                </c:pt>
                <c:pt idx="58">
                  <c:v>18</c:v>
                </c:pt>
                <c:pt idx="59">
                  <c:v>18</c:v>
                </c:pt>
                <c:pt idx="60">
                  <c:v>18</c:v>
                </c:pt>
                <c:pt idx="61">
                  <c:v>18</c:v>
                </c:pt>
                <c:pt idx="62">
                  <c:v>18</c:v>
                </c:pt>
                <c:pt idx="63">
                  <c:v>18</c:v>
                </c:pt>
                <c:pt idx="64">
                  <c:v>18</c:v>
                </c:pt>
                <c:pt idx="65">
                  <c:v>18</c:v>
                </c:pt>
                <c:pt idx="66">
                  <c:v>18</c:v>
                </c:pt>
                <c:pt idx="67">
                  <c:v>18</c:v>
                </c:pt>
                <c:pt idx="68">
                  <c:v>18</c:v>
                </c:pt>
                <c:pt idx="69">
                  <c:v>18</c:v>
                </c:pt>
                <c:pt idx="70">
                  <c:v>18</c:v>
                </c:pt>
                <c:pt idx="71">
                  <c:v>18</c:v>
                </c:pt>
                <c:pt idx="72">
                  <c:v>18</c:v>
                </c:pt>
                <c:pt idx="73">
                  <c:v>18</c:v>
                </c:pt>
                <c:pt idx="74">
                  <c:v>18</c:v>
                </c:pt>
                <c:pt idx="75">
                  <c:v>18</c:v>
                </c:pt>
                <c:pt idx="76">
                  <c:v>18</c:v>
                </c:pt>
                <c:pt idx="77">
                  <c:v>18</c:v>
                </c:pt>
                <c:pt idx="78">
                  <c:v>18</c:v>
                </c:pt>
                <c:pt idx="79">
                  <c:v>18</c:v>
                </c:pt>
                <c:pt idx="80">
                  <c:v>18</c:v>
                </c:pt>
                <c:pt idx="81">
                  <c:v>18</c:v>
                </c:pt>
                <c:pt idx="82">
                  <c:v>18</c:v>
                </c:pt>
                <c:pt idx="83">
                  <c:v>18</c:v>
                </c:pt>
              </c:numCache>
            </c:numRef>
          </c:yVal>
          <c:smooth val="1"/>
        </c:ser>
        <c:ser>
          <c:idx val="1"/>
          <c:order val="2"/>
          <c:tx>
            <c:v>Run Speed (mph)</c:v>
          </c:tx>
          <c:marker>
            <c:symbol val="none"/>
          </c:marker>
          <c:xVal>
            <c:numRef>
              <c:f>Training!$B$7:$B$90</c:f>
              <c:numCache>
                <c:formatCode>m/d/yyyy</c:formatCode>
                <c:ptCount val="84"/>
                <c:pt idx="0">
                  <c:v>41449</c:v>
                </c:pt>
                <c:pt idx="1">
                  <c:v>41450</c:v>
                </c:pt>
                <c:pt idx="2">
                  <c:v>41451</c:v>
                </c:pt>
                <c:pt idx="3">
                  <c:v>41452</c:v>
                </c:pt>
                <c:pt idx="4">
                  <c:v>41453</c:v>
                </c:pt>
                <c:pt idx="5">
                  <c:v>41454</c:v>
                </c:pt>
                <c:pt idx="6">
                  <c:v>41455</c:v>
                </c:pt>
                <c:pt idx="7">
                  <c:v>41456</c:v>
                </c:pt>
                <c:pt idx="8">
                  <c:v>41457</c:v>
                </c:pt>
                <c:pt idx="9">
                  <c:v>41458</c:v>
                </c:pt>
                <c:pt idx="10">
                  <c:v>41459</c:v>
                </c:pt>
                <c:pt idx="11">
                  <c:v>41460</c:v>
                </c:pt>
                <c:pt idx="12">
                  <c:v>41461</c:v>
                </c:pt>
                <c:pt idx="13">
                  <c:v>41462</c:v>
                </c:pt>
                <c:pt idx="14">
                  <c:v>41463</c:v>
                </c:pt>
                <c:pt idx="15">
                  <c:v>41464</c:v>
                </c:pt>
                <c:pt idx="16">
                  <c:v>41465</c:v>
                </c:pt>
                <c:pt idx="17">
                  <c:v>41466</c:v>
                </c:pt>
                <c:pt idx="18">
                  <c:v>41467</c:v>
                </c:pt>
                <c:pt idx="19">
                  <c:v>41468</c:v>
                </c:pt>
                <c:pt idx="20">
                  <c:v>41469</c:v>
                </c:pt>
                <c:pt idx="21">
                  <c:v>41470</c:v>
                </c:pt>
                <c:pt idx="22">
                  <c:v>41471</c:v>
                </c:pt>
                <c:pt idx="23">
                  <c:v>41472</c:v>
                </c:pt>
                <c:pt idx="24">
                  <c:v>41473</c:v>
                </c:pt>
                <c:pt idx="25">
                  <c:v>41474</c:v>
                </c:pt>
                <c:pt idx="26">
                  <c:v>41475</c:v>
                </c:pt>
                <c:pt idx="27">
                  <c:v>41476</c:v>
                </c:pt>
                <c:pt idx="28">
                  <c:v>41477</c:v>
                </c:pt>
                <c:pt idx="29">
                  <c:v>41478</c:v>
                </c:pt>
                <c:pt idx="30">
                  <c:v>41479</c:v>
                </c:pt>
                <c:pt idx="31">
                  <c:v>41480</c:v>
                </c:pt>
                <c:pt idx="32">
                  <c:v>41481</c:v>
                </c:pt>
                <c:pt idx="33">
                  <c:v>41482</c:v>
                </c:pt>
                <c:pt idx="34">
                  <c:v>41483</c:v>
                </c:pt>
                <c:pt idx="35">
                  <c:v>41484</c:v>
                </c:pt>
                <c:pt idx="36">
                  <c:v>41485</c:v>
                </c:pt>
                <c:pt idx="37">
                  <c:v>41486</c:v>
                </c:pt>
                <c:pt idx="38">
                  <c:v>41487</c:v>
                </c:pt>
                <c:pt idx="39">
                  <c:v>41488</c:v>
                </c:pt>
                <c:pt idx="40">
                  <c:v>41489</c:v>
                </c:pt>
                <c:pt idx="41">
                  <c:v>41490</c:v>
                </c:pt>
                <c:pt idx="42">
                  <c:v>41491</c:v>
                </c:pt>
                <c:pt idx="43">
                  <c:v>41492</c:v>
                </c:pt>
                <c:pt idx="44">
                  <c:v>41493</c:v>
                </c:pt>
                <c:pt idx="45">
                  <c:v>41494</c:v>
                </c:pt>
                <c:pt idx="46">
                  <c:v>41495</c:v>
                </c:pt>
                <c:pt idx="47">
                  <c:v>41496</c:v>
                </c:pt>
                <c:pt idx="48">
                  <c:v>41497</c:v>
                </c:pt>
                <c:pt idx="49">
                  <c:v>41498</c:v>
                </c:pt>
                <c:pt idx="50">
                  <c:v>41499</c:v>
                </c:pt>
                <c:pt idx="51">
                  <c:v>41500</c:v>
                </c:pt>
                <c:pt idx="52">
                  <c:v>41501</c:v>
                </c:pt>
                <c:pt idx="53">
                  <c:v>41502</c:v>
                </c:pt>
                <c:pt idx="54">
                  <c:v>41503</c:v>
                </c:pt>
                <c:pt idx="55">
                  <c:v>41504</c:v>
                </c:pt>
                <c:pt idx="56">
                  <c:v>41505</c:v>
                </c:pt>
                <c:pt idx="57">
                  <c:v>41506</c:v>
                </c:pt>
                <c:pt idx="58">
                  <c:v>41507</c:v>
                </c:pt>
                <c:pt idx="59">
                  <c:v>41508</c:v>
                </c:pt>
                <c:pt idx="60">
                  <c:v>41509</c:v>
                </c:pt>
                <c:pt idx="61">
                  <c:v>41510</c:v>
                </c:pt>
                <c:pt idx="62">
                  <c:v>41511</c:v>
                </c:pt>
                <c:pt idx="63">
                  <c:v>41512</c:v>
                </c:pt>
                <c:pt idx="64">
                  <c:v>41513</c:v>
                </c:pt>
                <c:pt idx="65">
                  <c:v>41514</c:v>
                </c:pt>
                <c:pt idx="66">
                  <c:v>41515</c:v>
                </c:pt>
                <c:pt idx="67">
                  <c:v>41516</c:v>
                </c:pt>
                <c:pt idx="68">
                  <c:v>41517</c:v>
                </c:pt>
                <c:pt idx="69">
                  <c:v>41518</c:v>
                </c:pt>
                <c:pt idx="70">
                  <c:v>41519</c:v>
                </c:pt>
                <c:pt idx="71">
                  <c:v>41520</c:v>
                </c:pt>
                <c:pt idx="72">
                  <c:v>41521</c:v>
                </c:pt>
                <c:pt idx="73">
                  <c:v>41522</c:v>
                </c:pt>
                <c:pt idx="74">
                  <c:v>41523</c:v>
                </c:pt>
                <c:pt idx="75">
                  <c:v>41524</c:v>
                </c:pt>
                <c:pt idx="76">
                  <c:v>41525</c:v>
                </c:pt>
                <c:pt idx="77">
                  <c:v>41526</c:v>
                </c:pt>
                <c:pt idx="78">
                  <c:v>41527</c:v>
                </c:pt>
                <c:pt idx="79">
                  <c:v>41528</c:v>
                </c:pt>
                <c:pt idx="80">
                  <c:v>41529</c:v>
                </c:pt>
                <c:pt idx="81">
                  <c:v>41530</c:v>
                </c:pt>
                <c:pt idx="82">
                  <c:v>41531</c:v>
                </c:pt>
                <c:pt idx="83">
                  <c:v>41532</c:v>
                </c:pt>
              </c:numCache>
            </c:numRef>
          </c:xVal>
          <c:yVal>
            <c:numRef>
              <c:f>Training!$S$7:$S$90</c:f>
              <c:numCache>
                <c:formatCode>General</c:formatCode>
                <c:ptCount val="84"/>
                <c:pt idx="0">
                  <c:v>#N/A</c:v>
                </c:pt>
                <c:pt idx="1">
                  <c:v>#N/A</c:v>
                </c:pt>
                <c:pt idx="2">
                  <c:v>#N/A</c:v>
                </c:pt>
                <c:pt idx="3">
                  <c:v>#N/A</c:v>
                </c:pt>
                <c:pt idx="4">
                  <c:v>#N/A</c:v>
                </c:pt>
                <c:pt idx="5">
                  <c:v>#N/A</c:v>
                </c:pt>
                <c:pt idx="6">
                  <c:v>#N/A</c:v>
                </c:pt>
                <c:pt idx="7">
                  <c:v>#N/A</c:v>
                </c:pt>
                <c:pt idx="8">
                  <c:v>#N/A</c:v>
                </c:pt>
                <c:pt idx="9">
                  <c:v>#N/A</c:v>
                </c:pt>
                <c:pt idx="10">
                  <c:v>#N/A</c:v>
                </c:pt>
                <c:pt idx="11">
                  <c:v>#N/A</c:v>
                </c:pt>
                <c:pt idx="12">
                  <c:v>6.75</c:v>
                </c:pt>
                <c:pt idx="13">
                  <c:v>#N/A</c:v>
                </c:pt>
                <c:pt idx="14">
                  <c:v>#N/A</c:v>
                </c:pt>
                <c:pt idx="15">
                  <c:v>6.9</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Cache>
            </c:numRef>
          </c:yVal>
          <c:smooth val="1"/>
        </c:ser>
        <c:ser>
          <c:idx val="3"/>
          <c:order val="3"/>
          <c:tx>
            <c:v>Run Goal</c:v>
          </c:tx>
          <c:spPr>
            <a:ln>
              <a:solidFill>
                <a:srgbClr val="FF0000"/>
              </a:solidFill>
            </a:ln>
          </c:spPr>
          <c:marker>
            <c:symbol val="none"/>
          </c:marker>
          <c:xVal>
            <c:numRef>
              <c:f>Training!$B$7:$B$90</c:f>
              <c:numCache>
                <c:formatCode>m/d/yyyy</c:formatCode>
                <c:ptCount val="84"/>
                <c:pt idx="0">
                  <c:v>41449</c:v>
                </c:pt>
                <c:pt idx="1">
                  <c:v>41450</c:v>
                </c:pt>
                <c:pt idx="2">
                  <c:v>41451</c:v>
                </c:pt>
                <c:pt idx="3">
                  <c:v>41452</c:v>
                </c:pt>
                <c:pt idx="4">
                  <c:v>41453</c:v>
                </c:pt>
                <c:pt idx="5">
                  <c:v>41454</c:v>
                </c:pt>
                <c:pt idx="6">
                  <c:v>41455</c:v>
                </c:pt>
                <c:pt idx="7">
                  <c:v>41456</c:v>
                </c:pt>
                <c:pt idx="8">
                  <c:v>41457</c:v>
                </c:pt>
                <c:pt idx="9">
                  <c:v>41458</c:v>
                </c:pt>
                <c:pt idx="10">
                  <c:v>41459</c:v>
                </c:pt>
                <c:pt idx="11">
                  <c:v>41460</c:v>
                </c:pt>
                <c:pt idx="12">
                  <c:v>41461</c:v>
                </c:pt>
                <c:pt idx="13">
                  <c:v>41462</c:v>
                </c:pt>
                <c:pt idx="14">
                  <c:v>41463</c:v>
                </c:pt>
                <c:pt idx="15">
                  <c:v>41464</c:v>
                </c:pt>
                <c:pt idx="16">
                  <c:v>41465</c:v>
                </c:pt>
                <c:pt idx="17">
                  <c:v>41466</c:v>
                </c:pt>
                <c:pt idx="18">
                  <c:v>41467</c:v>
                </c:pt>
                <c:pt idx="19">
                  <c:v>41468</c:v>
                </c:pt>
                <c:pt idx="20">
                  <c:v>41469</c:v>
                </c:pt>
                <c:pt idx="21">
                  <c:v>41470</c:v>
                </c:pt>
                <c:pt idx="22">
                  <c:v>41471</c:v>
                </c:pt>
                <c:pt idx="23">
                  <c:v>41472</c:v>
                </c:pt>
                <c:pt idx="24">
                  <c:v>41473</c:v>
                </c:pt>
                <c:pt idx="25">
                  <c:v>41474</c:v>
                </c:pt>
                <c:pt idx="26">
                  <c:v>41475</c:v>
                </c:pt>
                <c:pt idx="27">
                  <c:v>41476</c:v>
                </c:pt>
                <c:pt idx="28">
                  <c:v>41477</c:v>
                </c:pt>
                <c:pt idx="29">
                  <c:v>41478</c:v>
                </c:pt>
                <c:pt idx="30">
                  <c:v>41479</c:v>
                </c:pt>
                <c:pt idx="31">
                  <c:v>41480</c:v>
                </c:pt>
                <c:pt idx="32">
                  <c:v>41481</c:v>
                </c:pt>
                <c:pt idx="33">
                  <c:v>41482</c:v>
                </c:pt>
                <c:pt idx="34">
                  <c:v>41483</c:v>
                </c:pt>
                <c:pt idx="35">
                  <c:v>41484</c:v>
                </c:pt>
                <c:pt idx="36">
                  <c:v>41485</c:v>
                </c:pt>
                <c:pt idx="37">
                  <c:v>41486</c:v>
                </c:pt>
                <c:pt idx="38">
                  <c:v>41487</c:v>
                </c:pt>
                <c:pt idx="39">
                  <c:v>41488</c:v>
                </c:pt>
                <c:pt idx="40">
                  <c:v>41489</c:v>
                </c:pt>
                <c:pt idx="41">
                  <c:v>41490</c:v>
                </c:pt>
                <c:pt idx="42">
                  <c:v>41491</c:v>
                </c:pt>
                <c:pt idx="43">
                  <c:v>41492</c:v>
                </c:pt>
                <c:pt idx="44">
                  <c:v>41493</c:v>
                </c:pt>
                <c:pt idx="45">
                  <c:v>41494</c:v>
                </c:pt>
                <c:pt idx="46">
                  <c:v>41495</c:v>
                </c:pt>
                <c:pt idx="47">
                  <c:v>41496</c:v>
                </c:pt>
                <c:pt idx="48">
                  <c:v>41497</c:v>
                </c:pt>
                <c:pt idx="49">
                  <c:v>41498</c:v>
                </c:pt>
                <c:pt idx="50">
                  <c:v>41499</c:v>
                </c:pt>
                <c:pt idx="51">
                  <c:v>41500</c:v>
                </c:pt>
                <c:pt idx="52">
                  <c:v>41501</c:v>
                </c:pt>
                <c:pt idx="53">
                  <c:v>41502</c:v>
                </c:pt>
                <c:pt idx="54">
                  <c:v>41503</c:v>
                </c:pt>
                <c:pt idx="55">
                  <c:v>41504</c:v>
                </c:pt>
                <c:pt idx="56">
                  <c:v>41505</c:v>
                </c:pt>
                <c:pt idx="57">
                  <c:v>41506</c:v>
                </c:pt>
                <c:pt idx="58">
                  <c:v>41507</c:v>
                </c:pt>
                <c:pt idx="59">
                  <c:v>41508</c:v>
                </c:pt>
                <c:pt idx="60">
                  <c:v>41509</c:v>
                </c:pt>
                <c:pt idx="61">
                  <c:v>41510</c:v>
                </c:pt>
                <c:pt idx="62">
                  <c:v>41511</c:v>
                </c:pt>
                <c:pt idx="63">
                  <c:v>41512</c:v>
                </c:pt>
                <c:pt idx="64">
                  <c:v>41513</c:v>
                </c:pt>
                <c:pt idx="65">
                  <c:v>41514</c:v>
                </c:pt>
                <c:pt idx="66">
                  <c:v>41515</c:v>
                </c:pt>
                <c:pt idx="67">
                  <c:v>41516</c:v>
                </c:pt>
                <c:pt idx="68">
                  <c:v>41517</c:v>
                </c:pt>
                <c:pt idx="69">
                  <c:v>41518</c:v>
                </c:pt>
                <c:pt idx="70">
                  <c:v>41519</c:v>
                </c:pt>
                <c:pt idx="71">
                  <c:v>41520</c:v>
                </c:pt>
                <c:pt idx="72">
                  <c:v>41521</c:v>
                </c:pt>
                <c:pt idx="73">
                  <c:v>41522</c:v>
                </c:pt>
                <c:pt idx="74">
                  <c:v>41523</c:v>
                </c:pt>
                <c:pt idx="75">
                  <c:v>41524</c:v>
                </c:pt>
                <c:pt idx="76">
                  <c:v>41525</c:v>
                </c:pt>
                <c:pt idx="77">
                  <c:v>41526</c:v>
                </c:pt>
                <c:pt idx="78">
                  <c:v>41527</c:v>
                </c:pt>
                <c:pt idx="79">
                  <c:v>41528</c:v>
                </c:pt>
                <c:pt idx="80">
                  <c:v>41529</c:v>
                </c:pt>
                <c:pt idx="81">
                  <c:v>41530</c:v>
                </c:pt>
                <c:pt idx="82">
                  <c:v>41531</c:v>
                </c:pt>
                <c:pt idx="83">
                  <c:v>41532</c:v>
                </c:pt>
              </c:numCache>
            </c:numRef>
          </c:xVal>
          <c:yVal>
            <c:numRef>
              <c:f>Training!$U$7:$U$90</c:f>
              <c:numCache>
                <c:formatCode>General</c:formatCode>
                <c:ptCount val="84"/>
                <c:pt idx="0">
                  <c:v>7.5</c:v>
                </c:pt>
                <c:pt idx="1">
                  <c:v>7.5</c:v>
                </c:pt>
                <c:pt idx="2">
                  <c:v>7.5</c:v>
                </c:pt>
                <c:pt idx="3">
                  <c:v>7.5</c:v>
                </c:pt>
                <c:pt idx="4">
                  <c:v>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pt idx="24">
                  <c:v>7.5</c:v>
                </c:pt>
                <c:pt idx="25">
                  <c:v>7.5</c:v>
                </c:pt>
                <c:pt idx="26">
                  <c:v>7.5</c:v>
                </c:pt>
                <c:pt idx="27">
                  <c:v>7.5</c:v>
                </c:pt>
                <c:pt idx="28">
                  <c:v>7.5</c:v>
                </c:pt>
                <c:pt idx="29">
                  <c:v>7.5</c:v>
                </c:pt>
                <c:pt idx="30">
                  <c:v>7.5</c:v>
                </c:pt>
                <c:pt idx="31">
                  <c:v>7.5</c:v>
                </c:pt>
                <c:pt idx="32">
                  <c:v>7.5</c:v>
                </c:pt>
                <c:pt idx="33">
                  <c:v>7.5</c:v>
                </c:pt>
                <c:pt idx="34">
                  <c:v>7.5</c:v>
                </c:pt>
                <c:pt idx="35">
                  <c:v>7.5</c:v>
                </c:pt>
                <c:pt idx="36">
                  <c:v>7.5</c:v>
                </c:pt>
                <c:pt idx="37">
                  <c:v>7.5</c:v>
                </c:pt>
                <c:pt idx="38">
                  <c:v>7.5</c:v>
                </c:pt>
                <c:pt idx="39">
                  <c:v>7.5</c:v>
                </c:pt>
                <c:pt idx="40">
                  <c:v>7.5</c:v>
                </c:pt>
                <c:pt idx="41">
                  <c:v>7.5</c:v>
                </c:pt>
                <c:pt idx="42">
                  <c:v>7.5</c:v>
                </c:pt>
                <c:pt idx="43">
                  <c:v>7.5</c:v>
                </c:pt>
                <c:pt idx="44">
                  <c:v>7.5</c:v>
                </c:pt>
                <c:pt idx="45">
                  <c:v>7.5</c:v>
                </c:pt>
                <c:pt idx="46">
                  <c:v>7.5</c:v>
                </c:pt>
                <c:pt idx="47">
                  <c:v>7.5</c:v>
                </c:pt>
                <c:pt idx="48">
                  <c:v>7.5</c:v>
                </c:pt>
                <c:pt idx="49">
                  <c:v>7.5</c:v>
                </c:pt>
                <c:pt idx="50">
                  <c:v>7.5</c:v>
                </c:pt>
                <c:pt idx="51">
                  <c:v>7.5</c:v>
                </c:pt>
                <c:pt idx="52">
                  <c:v>7.5</c:v>
                </c:pt>
                <c:pt idx="53">
                  <c:v>7.5</c:v>
                </c:pt>
                <c:pt idx="54">
                  <c:v>7.5</c:v>
                </c:pt>
                <c:pt idx="55">
                  <c:v>7.5</c:v>
                </c:pt>
                <c:pt idx="56">
                  <c:v>7.5</c:v>
                </c:pt>
                <c:pt idx="57">
                  <c:v>7.5</c:v>
                </c:pt>
                <c:pt idx="58">
                  <c:v>7.5</c:v>
                </c:pt>
                <c:pt idx="59">
                  <c:v>7.5</c:v>
                </c:pt>
                <c:pt idx="60">
                  <c:v>7.5</c:v>
                </c:pt>
                <c:pt idx="61">
                  <c:v>7.5</c:v>
                </c:pt>
                <c:pt idx="62">
                  <c:v>7.5</c:v>
                </c:pt>
                <c:pt idx="63">
                  <c:v>7.5</c:v>
                </c:pt>
                <c:pt idx="64">
                  <c:v>7.5</c:v>
                </c:pt>
                <c:pt idx="65">
                  <c:v>7.5</c:v>
                </c:pt>
                <c:pt idx="66">
                  <c:v>7.5</c:v>
                </c:pt>
                <c:pt idx="67">
                  <c:v>7.5</c:v>
                </c:pt>
                <c:pt idx="68">
                  <c:v>7.5</c:v>
                </c:pt>
                <c:pt idx="69">
                  <c:v>7.5</c:v>
                </c:pt>
                <c:pt idx="70">
                  <c:v>7.5</c:v>
                </c:pt>
                <c:pt idx="71">
                  <c:v>7.5</c:v>
                </c:pt>
                <c:pt idx="72">
                  <c:v>7.5</c:v>
                </c:pt>
                <c:pt idx="73">
                  <c:v>7.5</c:v>
                </c:pt>
                <c:pt idx="74">
                  <c:v>7.5</c:v>
                </c:pt>
                <c:pt idx="75">
                  <c:v>7.5</c:v>
                </c:pt>
                <c:pt idx="76">
                  <c:v>7.5</c:v>
                </c:pt>
                <c:pt idx="77">
                  <c:v>7.5</c:v>
                </c:pt>
                <c:pt idx="78">
                  <c:v>7.5</c:v>
                </c:pt>
                <c:pt idx="79">
                  <c:v>7.5</c:v>
                </c:pt>
                <c:pt idx="80">
                  <c:v>7.5</c:v>
                </c:pt>
                <c:pt idx="81">
                  <c:v>7.5</c:v>
                </c:pt>
                <c:pt idx="82">
                  <c:v>7.5</c:v>
                </c:pt>
                <c:pt idx="83">
                  <c:v>7.5</c:v>
                </c:pt>
              </c:numCache>
            </c:numRef>
          </c:yVal>
          <c:smooth val="1"/>
        </c:ser>
        <c:ser>
          <c:idx val="4"/>
          <c:order val="4"/>
          <c:tx>
            <c:v>Swim Speed (coeff)</c:v>
          </c:tx>
          <c:spPr>
            <a:ln>
              <a:solidFill>
                <a:srgbClr val="0070C0"/>
              </a:solidFill>
            </a:ln>
          </c:spPr>
          <c:marker>
            <c:symbol val="none"/>
          </c:marker>
          <c:xVal>
            <c:numRef>
              <c:f>Training!$B$7:$B$90</c:f>
              <c:numCache>
                <c:formatCode>m/d/yyyy</c:formatCode>
                <c:ptCount val="84"/>
                <c:pt idx="0">
                  <c:v>41449</c:v>
                </c:pt>
                <c:pt idx="1">
                  <c:v>41450</c:v>
                </c:pt>
                <c:pt idx="2">
                  <c:v>41451</c:v>
                </c:pt>
                <c:pt idx="3">
                  <c:v>41452</c:v>
                </c:pt>
                <c:pt idx="4">
                  <c:v>41453</c:v>
                </c:pt>
                <c:pt idx="5">
                  <c:v>41454</c:v>
                </c:pt>
                <c:pt idx="6">
                  <c:v>41455</c:v>
                </c:pt>
                <c:pt idx="7">
                  <c:v>41456</c:v>
                </c:pt>
                <c:pt idx="8">
                  <c:v>41457</c:v>
                </c:pt>
                <c:pt idx="9">
                  <c:v>41458</c:v>
                </c:pt>
                <c:pt idx="10">
                  <c:v>41459</c:v>
                </c:pt>
                <c:pt idx="11">
                  <c:v>41460</c:v>
                </c:pt>
                <c:pt idx="12">
                  <c:v>41461</c:v>
                </c:pt>
                <c:pt idx="13">
                  <c:v>41462</c:v>
                </c:pt>
                <c:pt idx="14">
                  <c:v>41463</c:v>
                </c:pt>
                <c:pt idx="15">
                  <c:v>41464</c:v>
                </c:pt>
                <c:pt idx="16">
                  <c:v>41465</c:v>
                </c:pt>
                <c:pt idx="17">
                  <c:v>41466</c:v>
                </c:pt>
                <c:pt idx="18">
                  <c:v>41467</c:v>
                </c:pt>
                <c:pt idx="19">
                  <c:v>41468</c:v>
                </c:pt>
                <c:pt idx="20">
                  <c:v>41469</c:v>
                </c:pt>
                <c:pt idx="21">
                  <c:v>41470</c:v>
                </c:pt>
                <c:pt idx="22">
                  <c:v>41471</c:v>
                </c:pt>
                <c:pt idx="23">
                  <c:v>41472</c:v>
                </c:pt>
                <c:pt idx="24">
                  <c:v>41473</c:v>
                </c:pt>
                <c:pt idx="25">
                  <c:v>41474</c:v>
                </c:pt>
                <c:pt idx="26">
                  <c:v>41475</c:v>
                </c:pt>
                <c:pt idx="27">
                  <c:v>41476</c:v>
                </c:pt>
                <c:pt idx="28">
                  <c:v>41477</c:v>
                </c:pt>
                <c:pt idx="29">
                  <c:v>41478</c:v>
                </c:pt>
                <c:pt idx="30">
                  <c:v>41479</c:v>
                </c:pt>
                <c:pt idx="31">
                  <c:v>41480</c:v>
                </c:pt>
                <c:pt idx="32">
                  <c:v>41481</c:v>
                </c:pt>
                <c:pt idx="33">
                  <c:v>41482</c:v>
                </c:pt>
                <c:pt idx="34">
                  <c:v>41483</c:v>
                </c:pt>
                <c:pt idx="35">
                  <c:v>41484</c:v>
                </c:pt>
                <c:pt idx="36">
                  <c:v>41485</c:v>
                </c:pt>
                <c:pt idx="37">
                  <c:v>41486</c:v>
                </c:pt>
                <c:pt idx="38">
                  <c:v>41487</c:v>
                </c:pt>
                <c:pt idx="39">
                  <c:v>41488</c:v>
                </c:pt>
                <c:pt idx="40">
                  <c:v>41489</c:v>
                </c:pt>
                <c:pt idx="41">
                  <c:v>41490</c:v>
                </c:pt>
                <c:pt idx="42">
                  <c:v>41491</c:v>
                </c:pt>
                <c:pt idx="43">
                  <c:v>41492</c:v>
                </c:pt>
                <c:pt idx="44">
                  <c:v>41493</c:v>
                </c:pt>
                <c:pt idx="45">
                  <c:v>41494</c:v>
                </c:pt>
                <c:pt idx="46">
                  <c:v>41495</c:v>
                </c:pt>
                <c:pt idx="47">
                  <c:v>41496</c:v>
                </c:pt>
                <c:pt idx="48">
                  <c:v>41497</c:v>
                </c:pt>
                <c:pt idx="49">
                  <c:v>41498</c:v>
                </c:pt>
                <c:pt idx="50">
                  <c:v>41499</c:v>
                </c:pt>
                <c:pt idx="51">
                  <c:v>41500</c:v>
                </c:pt>
                <c:pt idx="52">
                  <c:v>41501</c:v>
                </c:pt>
                <c:pt idx="53">
                  <c:v>41502</c:v>
                </c:pt>
                <c:pt idx="54">
                  <c:v>41503</c:v>
                </c:pt>
                <c:pt idx="55">
                  <c:v>41504</c:v>
                </c:pt>
                <c:pt idx="56">
                  <c:v>41505</c:v>
                </c:pt>
                <c:pt idx="57">
                  <c:v>41506</c:v>
                </c:pt>
                <c:pt idx="58">
                  <c:v>41507</c:v>
                </c:pt>
                <c:pt idx="59">
                  <c:v>41508</c:v>
                </c:pt>
                <c:pt idx="60">
                  <c:v>41509</c:v>
                </c:pt>
                <c:pt idx="61">
                  <c:v>41510</c:v>
                </c:pt>
                <c:pt idx="62">
                  <c:v>41511</c:v>
                </c:pt>
                <c:pt idx="63">
                  <c:v>41512</c:v>
                </c:pt>
                <c:pt idx="64">
                  <c:v>41513</c:v>
                </c:pt>
                <c:pt idx="65">
                  <c:v>41514</c:v>
                </c:pt>
                <c:pt idx="66">
                  <c:v>41515</c:v>
                </c:pt>
                <c:pt idx="67">
                  <c:v>41516</c:v>
                </c:pt>
                <c:pt idx="68">
                  <c:v>41517</c:v>
                </c:pt>
                <c:pt idx="69">
                  <c:v>41518</c:v>
                </c:pt>
                <c:pt idx="70">
                  <c:v>41519</c:v>
                </c:pt>
                <c:pt idx="71">
                  <c:v>41520</c:v>
                </c:pt>
                <c:pt idx="72">
                  <c:v>41521</c:v>
                </c:pt>
                <c:pt idx="73">
                  <c:v>41522</c:v>
                </c:pt>
                <c:pt idx="74">
                  <c:v>41523</c:v>
                </c:pt>
                <c:pt idx="75">
                  <c:v>41524</c:v>
                </c:pt>
                <c:pt idx="76">
                  <c:v>41525</c:v>
                </c:pt>
                <c:pt idx="77">
                  <c:v>41526</c:v>
                </c:pt>
                <c:pt idx="78">
                  <c:v>41527</c:v>
                </c:pt>
                <c:pt idx="79">
                  <c:v>41528</c:v>
                </c:pt>
                <c:pt idx="80">
                  <c:v>41529</c:v>
                </c:pt>
                <c:pt idx="81">
                  <c:v>41530</c:v>
                </c:pt>
                <c:pt idx="82">
                  <c:v>41531</c:v>
                </c:pt>
                <c:pt idx="83">
                  <c:v>41532</c:v>
                </c:pt>
              </c:numCache>
            </c:numRef>
          </c:xVal>
          <c:yVal>
            <c:numRef>
              <c:f>Training!$AU$7:$AU$90</c:f>
              <c:numCache>
                <c:formatCode>0.00</c:formatCode>
                <c:ptCount val="84"/>
                <c:pt idx="0">
                  <c:v>#N/A</c:v>
                </c:pt>
                <c:pt idx="1">
                  <c:v>#N/A</c:v>
                </c:pt>
                <c:pt idx="2">
                  <c:v>8.8163265306122458</c:v>
                </c:pt>
                <c:pt idx="3">
                  <c:v>#N/A</c:v>
                </c:pt>
                <c:pt idx="4">
                  <c:v>#N/A</c:v>
                </c:pt>
                <c:pt idx="5">
                  <c:v>#N/A</c:v>
                </c:pt>
                <c:pt idx="6">
                  <c:v>#N/A</c:v>
                </c:pt>
                <c:pt idx="7">
                  <c:v>#N/A</c:v>
                </c:pt>
                <c:pt idx="8">
                  <c:v>10.007722007722007</c:v>
                </c:pt>
                <c:pt idx="9">
                  <c:v>9.9234303215926492</c:v>
                </c:pt>
                <c:pt idx="10">
                  <c:v>#N/A</c:v>
                </c:pt>
                <c:pt idx="11">
                  <c:v>#N/A</c:v>
                </c:pt>
                <c:pt idx="12">
                  <c:v>#N/A</c:v>
                </c:pt>
                <c:pt idx="13">
                  <c:v>#N/A</c:v>
                </c:pt>
                <c:pt idx="14">
                  <c:v>#N/A</c:v>
                </c:pt>
                <c:pt idx="15">
                  <c:v>10.046511627906975</c:v>
                </c:pt>
                <c:pt idx="16">
                  <c:v>9.4186046511627914</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numCache>
            </c:numRef>
          </c:yVal>
          <c:smooth val="1"/>
        </c:ser>
        <c:ser>
          <c:idx val="5"/>
          <c:order val="5"/>
          <c:tx>
            <c:v>Swim Goal</c:v>
          </c:tx>
          <c:spPr>
            <a:ln>
              <a:solidFill>
                <a:srgbClr val="00B0F0"/>
              </a:solidFill>
            </a:ln>
          </c:spPr>
          <c:marker>
            <c:symbol val="none"/>
          </c:marker>
          <c:xVal>
            <c:numRef>
              <c:f>Training!$B$7:$B$90</c:f>
              <c:numCache>
                <c:formatCode>m/d/yyyy</c:formatCode>
                <c:ptCount val="84"/>
                <c:pt idx="0">
                  <c:v>41449</c:v>
                </c:pt>
                <c:pt idx="1">
                  <c:v>41450</c:v>
                </c:pt>
                <c:pt idx="2">
                  <c:v>41451</c:v>
                </c:pt>
                <c:pt idx="3">
                  <c:v>41452</c:v>
                </c:pt>
                <c:pt idx="4">
                  <c:v>41453</c:v>
                </c:pt>
                <c:pt idx="5">
                  <c:v>41454</c:v>
                </c:pt>
                <c:pt idx="6">
                  <c:v>41455</c:v>
                </c:pt>
                <c:pt idx="7">
                  <c:v>41456</c:v>
                </c:pt>
                <c:pt idx="8">
                  <c:v>41457</c:v>
                </c:pt>
                <c:pt idx="9">
                  <c:v>41458</c:v>
                </c:pt>
                <c:pt idx="10">
                  <c:v>41459</c:v>
                </c:pt>
                <c:pt idx="11">
                  <c:v>41460</c:v>
                </c:pt>
                <c:pt idx="12">
                  <c:v>41461</c:v>
                </c:pt>
                <c:pt idx="13">
                  <c:v>41462</c:v>
                </c:pt>
                <c:pt idx="14">
                  <c:v>41463</c:v>
                </c:pt>
                <c:pt idx="15">
                  <c:v>41464</c:v>
                </c:pt>
                <c:pt idx="16">
                  <c:v>41465</c:v>
                </c:pt>
                <c:pt idx="17">
                  <c:v>41466</c:v>
                </c:pt>
                <c:pt idx="18">
                  <c:v>41467</c:v>
                </c:pt>
                <c:pt idx="19">
                  <c:v>41468</c:v>
                </c:pt>
                <c:pt idx="20">
                  <c:v>41469</c:v>
                </c:pt>
                <c:pt idx="21">
                  <c:v>41470</c:v>
                </c:pt>
                <c:pt idx="22">
                  <c:v>41471</c:v>
                </c:pt>
                <c:pt idx="23">
                  <c:v>41472</c:v>
                </c:pt>
                <c:pt idx="24">
                  <c:v>41473</c:v>
                </c:pt>
                <c:pt idx="25">
                  <c:v>41474</c:v>
                </c:pt>
                <c:pt idx="26">
                  <c:v>41475</c:v>
                </c:pt>
                <c:pt idx="27">
                  <c:v>41476</c:v>
                </c:pt>
                <c:pt idx="28">
                  <c:v>41477</c:v>
                </c:pt>
                <c:pt idx="29">
                  <c:v>41478</c:v>
                </c:pt>
                <c:pt idx="30">
                  <c:v>41479</c:v>
                </c:pt>
                <c:pt idx="31">
                  <c:v>41480</c:v>
                </c:pt>
                <c:pt idx="32">
                  <c:v>41481</c:v>
                </c:pt>
                <c:pt idx="33">
                  <c:v>41482</c:v>
                </c:pt>
                <c:pt idx="34">
                  <c:v>41483</c:v>
                </c:pt>
                <c:pt idx="35">
                  <c:v>41484</c:v>
                </c:pt>
                <c:pt idx="36">
                  <c:v>41485</c:v>
                </c:pt>
                <c:pt idx="37">
                  <c:v>41486</c:v>
                </c:pt>
                <c:pt idx="38">
                  <c:v>41487</c:v>
                </c:pt>
                <c:pt idx="39">
                  <c:v>41488</c:v>
                </c:pt>
                <c:pt idx="40">
                  <c:v>41489</c:v>
                </c:pt>
                <c:pt idx="41">
                  <c:v>41490</c:v>
                </c:pt>
                <c:pt idx="42">
                  <c:v>41491</c:v>
                </c:pt>
                <c:pt idx="43">
                  <c:v>41492</c:v>
                </c:pt>
                <c:pt idx="44">
                  <c:v>41493</c:v>
                </c:pt>
                <c:pt idx="45">
                  <c:v>41494</c:v>
                </c:pt>
                <c:pt idx="46">
                  <c:v>41495</c:v>
                </c:pt>
                <c:pt idx="47">
                  <c:v>41496</c:v>
                </c:pt>
                <c:pt idx="48">
                  <c:v>41497</c:v>
                </c:pt>
                <c:pt idx="49">
                  <c:v>41498</c:v>
                </c:pt>
                <c:pt idx="50">
                  <c:v>41499</c:v>
                </c:pt>
                <c:pt idx="51">
                  <c:v>41500</c:v>
                </c:pt>
                <c:pt idx="52">
                  <c:v>41501</c:v>
                </c:pt>
                <c:pt idx="53">
                  <c:v>41502</c:v>
                </c:pt>
                <c:pt idx="54">
                  <c:v>41503</c:v>
                </c:pt>
                <c:pt idx="55">
                  <c:v>41504</c:v>
                </c:pt>
                <c:pt idx="56">
                  <c:v>41505</c:v>
                </c:pt>
                <c:pt idx="57">
                  <c:v>41506</c:v>
                </c:pt>
                <c:pt idx="58">
                  <c:v>41507</c:v>
                </c:pt>
                <c:pt idx="59">
                  <c:v>41508</c:v>
                </c:pt>
                <c:pt idx="60">
                  <c:v>41509</c:v>
                </c:pt>
                <c:pt idx="61">
                  <c:v>41510</c:v>
                </c:pt>
                <c:pt idx="62">
                  <c:v>41511</c:v>
                </c:pt>
                <c:pt idx="63">
                  <c:v>41512</c:v>
                </c:pt>
                <c:pt idx="64">
                  <c:v>41513</c:v>
                </c:pt>
                <c:pt idx="65">
                  <c:v>41514</c:v>
                </c:pt>
                <c:pt idx="66">
                  <c:v>41515</c:v>
                </c:pt>
                <c:pt idx="67">
                  <c:v>41516</c:v>
                </c:pt>
                <c:pt idx="68">
                  <c:v>41517</c:v>
                </c:pt>
                <c:pt idx="69">
                  <c:v>41518</c:v>
                </c:pt>
                <c:pt idx="70">
                  <c:v>41519</c:v>
                </c:pt>
                <c:pt idx="71">
                  <c:v>41520</c:v>
                </c:pt>
                <c:pt idx="72">
                  <c:v>41521</c:v>
                </c:pt>
                <c:pt idx="73">
                  <c:v>41522</c:v>
                </c:pt>
                <c:pt idx="74">
                  <c:v>41523</c:v>
                </c:pt>
                <c:pt idx="75">
                  <c:v>41524</c:v>
                </c:pt>
                <c:pt idx="76">
                  <c:v>41525</c:v>
                </c:pt>
                <c:pt idx="77">
                  <c:v>41526</c:v>
                </c:pt>
                <c:pt idx="78">
                  <c:v>41527</c:v>
                </c:pt>
                <c:pt idx="79">
                  <c:v>41528</c:v>
                </c:pt>
                <c:pt idx="80">
                  <c:v>41529</c:v>
                </c:pt>
                <c:pt idx="81">
                  <c:v>41530</c:v>
                </c:pt>
                <c:pt idx="82">
                  <c:v>41531</c:v>
                </c:pt>
                <c:pt idx="83">
                  <c:v>41532</c:v>
                </c:pt>
              </c:numCache>
            </c:numRef>
          </c:xVal>
          <c:yVal>
            <c:numRef>
              <c:f>Training!$AV$7:$AV$90</c:f>
              <c:numCache>
                <c:formatCode>0.00</c:formatCode>
                <c:ptCount val="84"/>
                <c:pt idx="0">
                  <c:v>10.14</c:v>
                </c:pt>
                <c:pt idx="1">
                  <c:v>10.14</c:v>
                </c:pt>
                <c:pt idx="2">
                  <c:v>10.14</c:v>
                </c:pt>
                <c:pt idx="3">
                  <c:v>10.14</c:v>
                </c:pt>
                <c:pt idx="4">
                  <c:v>10.14</c:v>
                </c:pt>
                <c:pt idx="5">
                  <c:v>10.14</c:v>
                </c:pt>
                <c:pt idx="6">
                  <c:v>10.14</c:v>
                </c:pt>
                <c:pt idx="7">
                  <c:v>10.14</c:v>
                </c:pt>
                <c:pt idx="8">
                  <c:v>10.14</c:v>
                </c:pt>
                <c:pt idx="9">
                  <c:v>10.14</c:v>
                </c:pt>
                <c:pt idx="10">
                  <c:v>10.14</c:v>
                </c:pt>
                <c:pt idx="11">
                  <c:v>10.14</c:v>
                </c:pt>
                <c:pt idx="12">
                  <c:v>10.14</c:v>
                </c:pt>
                <c:pt idx="13">
                  <c:v>10.14</c:v>
                </c:pt>
                <c:pt idx="14">
                  <c:v>10.14</c:v>
                </c:pt>
                <c:pt idx="15">
                  <c:v>10.14</c:v>
                </c:pt>
                <c:pt idx="16">
                  <c:v>10.14</c:v>
                </c:pt>
                <c:pt idx="17">
                  <c:v>10.14</c:v>
                </c:pt>
                <c:pt idx="18">
                  <c:v>10.14</c:v>
                </c:pt>
                <c:pt idx="19">
                  <c:v>10.14</c:v>
                </c:pt>
                <c:pt idx="20">
                  <c:v>10.14</c:v>
                </c:pt>
                <c:pt idx="21">
                  <c:v>10.14</c:v>
                </c:pt>
                <c:pt idx="22">
                  <c:v>10.14</c:v>
                </c:pt>
                <c:pt idx="23">
                  <c:v>10.14</c:v>
                </c:pt>
                <c:pt idx="24">
                  <c:v>10.14</c:v>
                </c:pt>
                <c:pt idx="25">
                  <c:v>10.14</c:v>
                </c:pt>
                <c:pt idx="26">
                  <c:v>10.14</c:v>
                </c:pt>
                <c:pt idx="27">
                  <c:v>10.14</c:v>
                </c:pt>
                <c:pt idx="28">
                  <c:v>10.14</c:v>
                </c:pt>
                <c:pt idx="29">
                  <c:v>10.14</c:v>
                </c:pt>
                <c:pt idx="30">
                  <c:v>10.14</c:v>
                </c:pt>
                <c:pt idx="31">
                  <c:v>10.14</c:v>
                </c:pt>
                <c:pt idx="32">
                  <c:v>10.14</c:v>
                </c:pt>
                <c:pt idx="33">
                  <c:v>10.14</c:v>
                </c:pt>
                <c:pt idx="34">
                  <c:v>10.14</c:v>
                </c:pt>
                <c:pt idx="35">
                  <c:v>10.14</c:v>
                </c:pt>
                <c:pt idx="36">
                  <c:v>10.14</c:v>
                </c:pt>
                <c:pt idx="37">
                  <c:v>10.14</c:v>
                </c:pt>
                <c:pt idx="38">
                  <c:v>10.14</c:v>
                </c:pt>
                <c:pt idx="39">
                  <c:v>10.14</c:v>
                </c:pt>
                <c:pt idx="40">
                  <c:v>10.14</c:v>
                </c:pt>
                <c:pt idx="41">
                  <c:v>10.14</c:v>
                </c:pt>
                <c:pt idx="42">
                  <c:v>10.14</c:v>
                </c:pt>
                <c:pt idx="43">
                  <c:v>10.14</c:v>
                </c:pt>
                <c:pt idx="44">
                  <c:v>10.14</c:v>
                </c:pt>
                <c:pt idx="45">
                  <c:v>10.14</c:v>
                </c:pt>
                <c:pt idx="46">
                  <c:v>10.14</c:v>
                </c:pt>
                <c:pt idx="47">
                  <c:v>10.14</c:v>
                </c:pt>
                <c:pt idx="48">
                  <c:v>10.14</c:v>
                </c:pt>
                <c:pt idx="49">
                  <c:v>10.14</c:v>
                </c:pt>
                <c:pt idx="50">
                  <c:v>10.14</c:v>
                </c:pt>
                <c:pt idx="51">
                  <c:v>10.14</c:v>
                </c:pt>
                <c:pt idx="52">
                  <c:v>10.14</c:v>
                </c:pt>
                <c:pt idx="53">
                  <c:v>10.14</c:v>
                </c:pt>
                <c:pt idx="54">
                  <c:v>10.14</c:v>
                </c:pt>
                <c:pt idx="55">
                  <c:v>10.14</c:v>
                </c:pt>
                <c:pt idx="56">
                  <c:v>10.14</c:v>
                </c:pt>
                <c:pt idx="57">
                  <c:v>10.14</c:v>
                </c:pt>
                <c:pt idx="58">
                  <c:v>10.14</c:v>
                </c:pt>
                <c:pt idx="59">
                  <c:v>10.14</c:v>
                </c:pt>
                <c:pt idx="60">
                  <c:v>10.14</c:v>
                </c:pt>
                <c:pt idx="61">
                  <c:v>10.14</c:v>
                </c:pt>
                <c:pt idx="62">
                  <c:v>10.14</c:v>
                </c:pt>
                <c:pt idx="63">
                  <c:v>10.14</c:v>
                </c:pt>
                <c:pt idx="64">
                  <c:v>10.14</c:v>
                </c:pt>
                <c:pt idx="65">
                  <c:v>10.14</c:v>
                </c:pt>
                <c:pt idx="66">
                  <c:v>10.14</c:v>
                </c:pt>
                <c:pt idx="67">
                  <c:v>10.14</c:v>
                </c:pt>
                <c:pt idx="68">
                  <c:v>10.14</c:v>
                </c:pt>
                <c:pt idx="69">
                  <c:v>10.14</c:v>
                </c:pt>
                <c:pt idx="70">
                  <c:v>10.14</c:v>
                </c:pt>
                <c:pt idx="71">
                  <c:v>10.14</c:v>
                </c:pt>
                <c:pt idx="72">
                  <c:v>10.14</c:v>
                </c:pt>
                <c:pt idx="73">
                  <c:v>10.14</c:v>
                </c:pt>
                <c:pt idx="74">
                  <c:v>10.14</c:v>
                </c:pt>
                <c:pt idx="75">
                  <c:v>10.14</c:v>
                </c:pt>
                <c:pt idx="76">
                  <c:v>10.14</c:v>
                </c:pt>
                <c:pt idx="77">
                  <c:v>10.14</c:v>
                </c:pt>
                <c:pt idx="78">
                  <c:v>10.14</c:v>
                </c:pt>
                <c:pt idx="79">
                  <c:v>10.14</c:v>
                </c:pt>
                <c:pt idx="80">
                  <c:v>10.14</c:v>
                </c:pt>
                <c:pt idx="81">
                  <c:v>10.14</c:v>
                </c:pt>
                <c:pt idx="82">
                  <c:v>10.14</c:v>
                </c:pt>
                <c:pt idx="83">
                  <c:v>10.14</c:v>
                </c:pt>
              </c:numCache>
            </c:numRef>
          </c:yVal>
          <c:smooth val="1"/>
        </c:ser>
        <c:axId val="56055296"/>
        <c:axId val="56056832"/>
      </c:scatterChart>
      <c:valAx>
        <c:axId val="56055296"/>
        <c:scaling>
          <c:orientation val="minMax"/>
        </c:scaling>
        <c:axPos val="b"/>
        <c:numFmt formatCode="m/d/yyyy" sourceLinked="1"/>
        <c:tickLblPos val="nextTo"/>
        <c:txPr>
          <a:bodyPr rot="-5400000" vert="horz"/>
          <a:lstStyle/>
          <a:p>
            <a:pPr>
              <a:defRPr/>
            </a:pPr>
            <a:endParaRPr lang="en-US"/>
          </a:p>
        </c:txPr>
        <c:crossAx val="56056832"/>
        <c:crosses val="autoZero"/>
        <c:crossBetween val="midCat"/>
      </c:valAx>
      <c:valAx>
        <c:axId val="56056832"/>
        <c:scaling>
          <c:orientation val="minMax"/>
        </c:scaling>
        <c:axPos val="l"/>
        <c:majorGridlines/>
        <c:numFmt formatCode="General" sourceLinked="1"/>
        <c:tickLblPos val="nextTo"/>
        <c:crossAx val="56055296"/>
        <c:crosses val="autoZero"/>
        <c:crossBetween val="midCat"/>
      </c:valAx>
    </c:plotArea>
    <c:legend>
      <c:legendPos val="r"/>
      <c:layout/>
    </c:legend>
    <c:dispBlanksAs val="gap"/>
  </c:chart>
  <c:spPr>
    <a:ln>
      <a:noFill/>
    </a:ln>
  </c:sp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Body Weight Trend</a:t>
            </a:r>
            <a:r>
              <a:rPr lang="en-US" baseline="0"/>
              <a:t> (kg)</a:t>
            </a:r>
            <a:endParaRPr lang="en-US"/>
          </a:p>
        </c:rich>
      </c:tx>
      <c:layout>
        <c:manualLayout>
          <c:xMode val="edge"/>
          <c:yMode val="edge"/>
          <c:x val="0.44781823840647372"/>
          <c:y val="2.4242424242424229E-2"/>
        </c:manualLayout>
      </c:layout>
      <c:overlay val="1"/>
    </c:title>
    <c:plotArea>
      <c:layout/>
      <c:barChart>
        <c:barDir val="col"/>
        <c:grouping val="stacked"/>
        <c:ser>
          <c:idx val="0"/>
          <c:order val="0"/>
          <c:tx>
            <c:strRef>
              <c:f>Reports!$W$3</c:f>
              <c:strCache>
                <c:ptCount val="1"/>
                <c:pt idx="0">
                  <c:v>clear</c:v>
                </c:pt>
              </c:strCache>
            </c:strRef>
          </c:tx>
          <c:spPr>
            <a:noFill/>
          </c:spPr>
          <c:val>
            <c:numRef>
              <c:f>Reports!$X$3</c:f>
              <c:numCache>
                <c:formatCode>General</c:formatCode>
                <c:ptCount val="1"/>
                <c:pt idx="0">
                  <c:v>2</c:v>
                </c:pt>
              </c:numCache>
            </c:numRef>
          </c:val>
        </c:ser>
        <c:overlap val="100"/>
        <c:axId val="59686272"/>
        <c:axId val="56177792"/>
      </c:barChart>
      <c:barChart>
        <c:barDir val="col"/>
        <c:grouping val="stacked"/>
        <c:ser>
          <c:idx val="1"/>
          <c:order val="1"/>
          <c:tx>
            <c:strRef>
              <c:f>Reports!$W$4</c:f>
              <c:strCache>
                <c:ptCount val="1"/>
                <c:pt idx="0">
                  <c:v>Too low</c:v>
                </c:pt>
              </c:strCache>
            </c:strRef>
          </c:tx>
          <c:spPr>
            <a:solidFill>
              <a:schemeClr val="accent2">
                <a:lumMod val="40000"/>
                <a:lumOff val="60000"/>
              </a:schemeClr>
            </a:solidFill>
          </c:spPr>
          <c:val>
            <c:numRef>
              <c:f>Reports!$X$4</c:f>
              <c:numCache>
                <c:formatCode>General</c:formatCode>
                <c:ptCount val="1"/>
                <c:pt idx="0">
                  <c:v>1.6</c:v>
                </c:pt>
              </c:numCache>
            </c:numRef>
          </c:val>
        </c:ser>
        <c:ser>
          <c:idx val="2"/>
          <c:order val="2"/>
          <c:tx>
            <c:strRef>
              <c:f>Reports!$W$5</c:f>
              <c:strCache>
                <c:ptCount val="1"/>
                <c:pt idx="0">
                  <c:v>low</c:v>
                </c:pt>
              </c:strCache>
            </c:strRef>
          </c:tx>
          <c:spPr>
            <a:solidFill>
              <a:srgbClr val="FFFF99"/>
            </a:solidFill>
          </c:spPr>
          <c:val>
            <c:numRef>
              <c:f>Reports!$X$5</c:f>
              <c:numCache>
                <c:formatCode>General</c:formatCode>
                <c:ptCount val="1"/>
                <c:pt idx="0">
                  <c:v>1.6</c:v>
                </c:pt>
              </c:numCache>
            </c:numRef>
          </c:val>
        </c:ser>
        <c:ser>
          <c:idx val="3"/>
          <c:order val="3"/>
          <c:tx>
            <c:strRef>
              <c:f>Reports!$W$6</c:f>
              <c:strCache>
                <c:ptCount val="1"/>
                <c:pt idx="0">
                  <c:v>good</c:v>
                </c:pt>
              </c:strCache>
            </c:strRef>
          </c:tx>
          <c:spPr>
            <a:solidFill>
              <a:srgbClr val="B4DE86"/>
            </a:solidFill>
          </c:spPr>
          <c:val>
            <c:numRef>
              <c:f>Reports!$X$6</c:f>
              <c:numCache>
                <c:formatCode>General</c:formatCode>
                <c:ptCount val="1"/>
                <c:pt idx="0">
                  <c:v>1.6</c:v>
                </c:pt>
              </c:numCache>
            </c:numRef>
          </c:val>
        </c:ser>
        <c:ser>
          <c:idx val="4"/>
          <c:order val="4"/>
          <c:tx>
            <c:strRef>
              <c:f>Reports!$W$7</c:f>
              <c:strCache>
                <c:ptCount val="1"/>
                <c:pt idx="0">
                  <c:v>high</c:v>
                </c:pt>
              </c:strCache>
            </c:strRef>
          </c:tx>
          <c:spPr>
            <a:solidFill>
              <a:srgbClr val="FFFF99"/>
            </a:solidFill>
          </c:spPr>
          <c:val>
            <c:numRef>
              <c:f>Reports!$X$7</c:f>
              <c:numCache>
                <c:formatCode>General</c:formatCode>
                <c:ptCount val="1"/>
                <c:pt idx="0">
                  <c:v>1.6</c:v>
                </c:pt>
              </c:numCache>
            </c:numRef>
          </c:val>
        </c:ser>
        <c:ser>
          <c:idx val="5"/>
          <c:order val="5"/>
          <c:tx>
            <c:strRef>
              <c:f>Reports!$W$8</c:f>
              <c:strCache>
                <c:ptCount val="1"/>
                <c:pt idx="0">
                  <c:v>too high</c:v>
                </c:pt>
              </c:strCache>
            </c:strRef>
          </c:tx>
          <c:spPr>
            <a:solidFill>
              <a:srgbClr val="C0504D">
                <a:lumMod val="40000"/>
                <a:lumOff val="60000"/>
              </a:srgbClr>
            </a:solidFill>
          </c:spPr>
          <c:val>
            <c:numRef>
              <c:f>Reports!$X$8</c:f>
              <c:numCache>
                <c:formatCode>General</c:formatCode>
                <c:ptCount val="1"/>
                <c:pt idx="0">
                  <c:v>1.6</c:v>
                </c:pt>
              </c:numCache>
            </c:numRef>
          </c:val>
        </c:ser>
        <c:ser>
          <c:idx val="6"/>
          <c:order val="6"/>
          <c:tx>
            <c:strRef>
              <c:f>Reports!$W$9</c:f>
              <c:strCache>
                <c:ptCount val="1"/>
                <c:pt idx="0">
                  <c:v>clear</c:v>
                </c:pt>
              </c:strCache>
            </c:strRef>
          </c:tx>
          <c:spPr>
            <a:noFill/>
          </c:spPr>
          <c:val>
            <c:numRef>
              <c:f>Reports!$X$9</c:f>
              <c:numCache>
                <c:formatCode>General</c:formatCode>
                <c:ptCount val="1"/>
                <c:pt idx="0">
                  <c:v>2</c:v>
                </c:pt>
              </c:numCache>
            </c:numRef>
          </c:val>
        </c:ser>
        <c:gapWidth val="0"/>
        <c:overlap val="100"/>
        <c:axId val="56193408"/>
        <c:axId val="56179328"/>
      </c:barChart>
      <c:lineChart>
        <c:grouping val="standard"/>
        <c:ser>
          <c:idx val="7"/>
          <c:order val="7"/>
          <c:spPr>
            <a:ln>
              <a:solidFill>
                <a:srgbClr val="0070C0"/>
              </a:solidFill>
            </a:ln>
          </c:spPr>
          <c:marker>
            <c:symbol val="none"/>
          </c:marker>
          <c:cat>
            <c:numRef>
              <c:f>Training!$B$7:$B$95</c:f>
              <c:numCache>
                <c:formatCode>m/d/yyyy</c:formatCode>
                <c:ptCount val="89"/>
                <c:pt idx="0">
                  <c:v>41449</c:v>
                </c:pt>
                <c:pt idx="1">
                  <c:v>41450</c:v>
                </c:pt>
                <c:pt idx="2">
                  <c:v>41451</c:v>
                </c:pt>
                <c:pt idx="3">
                  <c:v>41452</c:v>
                </c:pt>
                <c:pt idx="4">
                  <c:v>41453</c:v>
                </c:pt>
                <c:pt idx="5">
                  <c:v>41454</c:v>
                </c:pt>
                <c:pt idx="6">
                  <c:v>41455</c:v>
                </c:pt>
                <c:pt idx="7">
                  <c:v>41456</c:v>
                </c:pt>
                <c:pt idx="8">
                  <c:v>41457</c:v>
                </c:pt>
                <c:pt idx="9">
                  <c:v>41458</c:v>
                </c:pt>
                <c:pt idx="10">
                  <c:v>41459</c:v>
                </c:pt>
                <c:pt idx="11">
                  <c:v>41460</c:v>
                </c:pt>
                <c:pt idx="12">
                  <c:v>41461</c:v>
                </c:pt>
                <c:pt idx="13">
                  <c:v>41462</c:v>
                </c:pt>
                <c:pt idx="14">
                  <c:v>41463</c:v>
                </c:pt>
                <c:pt idx="15">
                  <c:v>41464</c:v>
                </c:pt>
                <c:pt idx="16">
                  <c:v>41465</c:v>
                </c:pt>
                <c:pt idx="17">
                  <c:v>41466</c:v>
                </c:pt>
                <c:pt idx="18">
                  <c:v>41467</c:v>
                </c:pt>
                <c:pt idx="19">
                  <c:v>41468</c:v>
                </c:pt>
                <c:pt idx="20">
                  <c:v>41469</c:v>
                </c:pt>
                <c:pt idx="21">
                  <c:v>41470</c:v>
                </c:pt>
                <c:pt idx="22">
                  <c:v>41471</c:v>
                </c:pt>
                <c:pt idx="23">
                  <c:v>41472</c:v>
                </c:pt>
                <c:pt idx="24">
                  <c:v>41473</c:v>
                </c:pt>
                <c:pt idx="25">
                  <c:v>41474</c:v>
                </c:pt>
                <c:pt idx="26">
                  <c:v>41475</c:v>
                </c:pt>
                <c:pt idx="27">
                  <c:v>41476</c:v>
                </c:pt>
                <c:pt idx="28">
                  <c:v>41477</c:v>
                </c:pt>
                <c:pt idx="29">
                  <c:v>41478</c:v>
                </c:pt>
                <c:pt idx="30">
                  <c:v>41479</c:v>
                </c:pt>
                <c:pt idx="31">
                  <c:v>41480</c:v>
                </c:pt>
                <c:pt idx="32">
                  <c:v>41481</c:v>
                </c:pt>
                <c:pt idx="33">
                  <c:v>41482</c:v>
                </c:pt>
                <c:pt idx="34">
                  <c:v>41483</c:v>
                </c:pt>
                <c:pt idx="35">
                  <c:v>41484</c:v>
                </c:pt>
                <c:pt idx="36">
                  <c:v>41485</c:v>
                </c:pt>
                <c:pt idx="37">
                  <c:v>41486</c:v>
                </c:pt>
                <c:pt idx="38">
                  <c:v>41487</c:v>
                </c:pt>
                <c:pt idx="39">
                  <c:v>41488</c:v>
                </c:pt>
                <c:pt idx="40">
                  <c:v>41489</c:v>
                </c:pt>
                <c:pt idx="41">
                  <c:v>41490</c:v>
                </c:pt>
                <c:pt idx="42">
                  <c:v>41491</c:v>
                </c:pt>
                <c:pt idx="43">
                  <c:v>41492</c:v>
                </c:pt>
                <c:pt idx="44">
                  <c:v>41493</c:v>
                </c:pt>
                <c:pt idx="45">
                  <c:v>41494</c:v>
                </c:pt>
                <c:pt idx="46">
                  <c:v>41495</c:v>
                </c:pt>
                <c:pt idx="47">
                  <c:v>41496</c:v>
                </c:pt>
                <c:pt idx="48">
                  <c:v>41497</c:v>
                </c:pt>
                <c:pt idx="49">
                  <c:v>41498</c:v>
                </c:pt>
                <c:pt idx="50">
                  <c:v>41499</c:v>
                </c:pt>
                <c:pt idx="51">
                  <c:v>41500</c:v>
                </c:pt>
                <c:pt idx="52">
                  <c:v>41501</c:v>
                </c:pt>
                <c:pt idx="53">
                  <c:v>41502</c:v>
                </c:pt>
                <c:pt idx="54">
                  <c:v>41503</c:v>
                </c:pt>
                <c:pt idx="55">
                  <c:v>41504</c:v>
                </c:pt>
                <c:pt idx="56">
                  <c:v>41505</c:v>
                </c:pt>
                <c:pt idx="57">
                  <c:v>41506</c:v>
                </c:pt>
                <c:pt idx="58">
                  <c:v>41507</c:v>
                </c:pt>
                <c:pt idx="59">
                  <c:v>41508</c:v>
                </c:pt>
                <c:pt idx="60">
                  <c:v>41509</c:v>
                </c:pt>
                <c:pt idx="61">
                  <c:v>41510</c:v>
                </c:pt>
                <c:pt idx="62">
                  <c:v>41511</c:v>
                </c:pt>
                <c:pt idx="63">
                  <c:v>41512</c:v>
                </c:pt>
                <c:pt idx="64">
                  <c:v>41513</c:v>
                </c:pt>
                <c:pt idx="65">
                  <c:v>41514</c:v>
                </c:pt>
                <c:pt idx="66">
                  <c:v>41515</c:v>
                </c:pt>
                <c:pt idx="67">
                  <c:v>41516</c:v>
                </c:pt>
                <c:pt idx="68">
                  <c:v>41517</c:v>
                </c:pt>
                <c:pt idx="69">
                  <c:v>41518</c:v>
                </c:pt>
                <c:pt idx="70">
                  <c:v>41519</c:v>
                </c:pt>
                <c:pt idx="71">
                  <c:v>41520</c:v>
                </c:pt>
                <c:pt idx="72">
                  <c:v>41521</c:v>
                </c:pt>
                <c:pt idx="73">
                  <c:v>41522</c:v>
                </c:pt>
                <c:pt idx="74">
                  <c:v>41523</c:v>
                </c:pt>
                <c:pt idx="75">
                  <c:v>41524</c:v>
                </c:pt>
                <c:pt idx="76">
                  <c:v>41525</c:v>
                </c:pt>
                <c:pt idx="77">
                  <c:v>41526</c:v>
                </c:pt>
                <c:pt idx="78">
                  <c:v>41527</c:v>
                </c:pt>
                <c:pt idx="79">
                  <c:v>41528</c:v>
                </c:pt>
                <c:pt idx="80">
                  <c:v>41529</c:v>
                </c:pt>
                <c:pt idx="81">
                  <c:v>41530</c:v>
                </c:pt>
                <c:pt idx="82">
                  <c:v>41531</c:v>
                </c:pt>
                <c:pt idx="83">
                  <c:v>41532</c:v>
                </c:pt>
                <c:pt idx="84">
                  <c:v>41533</c:v>
                </c:pt>
                <c:pt idx="85">
                  <c:v>41534</c:v>
                </c:pt>
                <c:pt idx="86">
                  <c:v>41535</c:v>
                </c:pt>
                <c:pt idx="87">
                  <c:v>41536</c:v>
                </c:pt>
                <c:pt idx="88">
                  <c:v>41537</c:v>
                </c:pt>
              </c:numCache>
            </c:numRef>
          </c:cat>
          <c:val>
            <c:numRef>
              <c:f>Training!$BI$7:$BI$95</c:f>
              <c:numCache>
                <c:formatCode>0.0</c:formatCode>
                <c:ptCount val="89"/>
                <c:pt idx="0">
                  <c:v>61.3</c:v>
                </c:pt>
                <c:pt idx="1">
                  <c:v>#N/A</c:v>
                </c:pt>
                <c:pt idx="2">
                  <c:v>61.9</c:v>
                </c:pt>
                <c:pt idx="3">
                  <c:v>62</c:v>
                </c:pt>
                <c:pt idx="4">
                  <c:v>#N/A</c:v>
                </c:pt>
                <c:pt idx="5">
                  <c:v>#N/A</c:v>
                </c:pt>
                <c:pt idx="6">
                  <c:v>62</c:v>
                </c:pt>
                <c:pt idx="7">
                  <c:v>62.7</c:v>
                </c:pt>
                <c:pt idx="8">
                  <c:v>61.4</c:v>
                </c:pt>
                <c:pt idx="9">
                  <c:v>60.8</c:v>
                </c:pt>
                <c:pt idx="10">
                  <c:v>60.9</c:v>
                </c:pt>
                <c:pt idx="11">
                  <c:v>61.3</c:v>
                </c:pt>
                <c:pt idx="12">
                  <c:v>61.9</c:v>
                </c:pt>
                <c:pt idx="13">
                  <c:v>60.7</c:v>
                </c:pt>
                <c:pt idx="14">
                  <c:v>61</c:v>
                </c:pt>
                <c:pt idx="15">
                  <c:v>60.6</c:v>
                </c:pt>
                <c:pt idx="16">
                  <c:v>60</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numCache>
            </c:numRef>
          </c:val>
        </c:ser>
        <c:marker val="1"/>
        <c:axId val="59686272"/>
        <c:axId val="56177792"/>
      </c:lineChart>
      <c:catAx>
        <c:axId val="59686272"/>
        <c:scaling>
          <c:orientation val="minMax"/>
        </c:scaling>
        <c:axPos val="b"/>
        <c:tickLblPos val="nextTo"/>
        <c:crossAx val="56177792"/>
        <c:crosses val="autoZero"/>
        <c:auto val="1"/>
        <c:lblAlgn val="ctr"/>
        <c:lblOffset val="100"/>
      </c:catAx>
      <c:valAx>
        <c:axId val="56177792"/>
        <c:scaling>
          <c:orientation val="minMax"/>
          <c:max val="65"/>
          <c:min val="55"/>
        </c:scaling>
        <c:axPos val="l"/>
        <c:majorGridlines/>
        <c:numFmt formatCode="General" sourceLinked="1"/>
        <c:tickLblPos val="nextTo"/>
        <c:txPr>
          <a:bodyPr/>
          <a:lstStyle/>
          <a:p>
            <a:pPr>
              <a:defRPr baseline="0">
                <a:solidFill>
                  <a:sysClr val="windowText" lastClr="000000"/>
                </a:solidFill>
              </a:defRPr>
            </a:pPr>
            <a:endParaRPr lang="en-US"/>
          </a:p>
        </c:txPr>
        <c:crossAx val="59686272"/>
        <c:crosses val="autoZero"/>
        <c:crossBetween val="between"/>
        <c:majorUnit val="1"/>
        <c:minorUnit val="1"/>
      </c:valAx>
      <c:valAx>
        <c:axId val="56179328"/>
        <c:scaling>
          <c:orientation val="minMax"/>
          <c:max val="8"/>
          <c:min val="0"/>
        </c:scaling>
        <c:axPos val="r"/>
        <c:numFmt formatCode="General" sourceLinked="1"/>
        <c:majorTickMark val="none"/>
        <c:tickLblPos val="none"/>
        <c:txPr>
          <a:bodyPr/>
          <a:lstStyle/>
          <a:p>
            <a:pPr>
              <a:defRPr baseline="0">
                <a:solidFill>
                  <a:schemeClr val="bg1"/>
                </a:solidFill>
              </a:defRPr>
            </a:pPr>
            <a:endParaRPr lang="en-US"/>
          </a:p>
        </c:txPr>
        <c:crossAx val="56193408"/>
        <c:crosses val="max"/>
        <c:crossBetween val="between"/>
        <c:majorUnit val="1"/>
        <c:minorUnit val="1"/>
      </c:valAx>
      <c:catAx>
        <c:axId val="56193408"/>
        <c:scaling>
          <c:orientation val="minMax"/>
        </c:scaling>
        <c:axPos val="t"/>
        <c:majorTickMark val="none"/>
        <c:tickLblPos val="none"/>
        <c:crossAx val="56179328"/>
        <c:crosses val="max"/>
        <c:auto val="1"/>
        <c:lblAlgn val="ctr"/>
        <c:lblOffset val="100"/>
      </c:catAx>
    </c:plotArea>
    <c:dispBlanksAs val="gap"/>
  </c:chart>
  <c:spPr>
    <a:ln>
      <a:noFill/>
    </a:ln>
  </c:sp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saltlaketriclub.com/" TargetMode="External"/><Relationship Id="rId2" Type="http://schemas.openxmlformats.org/officeDocument/2006/relationships/image" Target="../media/image1.png"/><Relationship Id="rId1" Type="http://schemas.openxmlformats.org/officeDocument/2006/relationships/hyperlink" Target="http://www.tricolumbia.org/events/?eid=5"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13606</xdr:colOff>
      <xdr:row>90</xdr:row>
      <xdr:rowOff>13606</xdr:rowOff>
    </xdr:from>
    <xdr:to>
      <xdr:col>19</xdr:col>
      <xdr:colOff>380999</xdr:colOff>
      <xdr:row>96</xdr:row>
      <xdr:rowOff>190501</xdr:rowOff>
    </xdr:to>
    <xdr:pic>
      <xdr:nvPicPr>
        <xdr:cNvPr id="1599" name="Picture 57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22320" y="18287999"/>
          <a:ext cx="5551715" cy="1347109"/>
        </a:xfrm>
        <a:prstGeom prst="rect">
          <a:avLst/>
        </a:prstGeom>
        <a:noFill/>
      </xdr:spPr>
    </xdr:pic>
    <xdr:clientData/>
  </xdr:twoCellAnchor>
  <xdr:twoCellAnchor editAs="oneCell">
    <xdr:from>
      <xdr:col>0</xdr:col>
      <xdr:colOff>0</xdr:colOff>
      <xdr:row>1</xdr:row>
      <xdr:rowOff>0</xdr:rowOff>
    </xdr:from>
    <xdr:to>
      <xdr:col>0</xdr:col>
      <xdr:colOff>1284336</xdr:colOff>
      <xdr:row>4</xdr:row>
      <xdr:rowOff>13606</xdr:rowOff>
    </xdr:to>
    <xdr:pic>
      <xdr:nvPicPr>
        <xdr:cNvPr id="1573" name="Picture 549">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1284336" cy="115660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0</xdr:row>
      <xdr:rowOff>9525</xdr:rowOff>
    </xdr:from>
    <xdr:to>
      <xdr:col>16</xdr:col>
      <xdr:colOff>276225</xdr:colOff>
      <xdr:row>39</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342901</xdr:colOff>
      <xdr:row>0</xdr:row>
      <xdr:rowOff>28575</xdr:rowOff>
    </xdr:from>
    <xdr:to>
      <xdr:col>28</xdr:col>
      <xdr:colOff>552451</xdr:colOff>
      <xdr:row>38</xdr:row>
      <xdr:rowOff>142875</xdr:rowOff>
    </xdr:to>
    <xdr:graphicFrame macro="">
      <xdr:nvGraphicFramePr>
        <xdr:cNvPr id="3" name="Weigh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racetri.com/herriman-black-ridge/" TargetMode="External"/><Relationship Id="rId7" Type="http://schemas.openxmlformats.org/officeDocument/2006/relationships/hyperlink" Target="http://www.tourderun.net/" TargetMode="External"/><Relationship Id="rId2" Type="http://schemas.openxmlformats.org/officeDocument/2006/relationships/hyperlink" Target="http://www.racetri.com/the-utah-half/" TargetMode="External"/><Relationship Id="rId1" Type="http://schemas.openxmlformats.org/officeDocument/2006/relationships/hyperlink" Target="http://www.tricolumbia.org/events/?eid=5" TargetMode="External"/><Relationship Id="rId6" Type="http://schemas.openxmlformats.org/officeDocument/2006/relationships/hyperlink" Target="http://www.tourderun.net/" TargetMode="External"/><Relationship Id="rId11" Type="http://schemas.openxmlformats.org/officeDocument/2006/relationships/comments" Target="../comments1.xml"/><Relationship Id="rId5" Type="http://schemas.openxmlformats.org/officeDocument/2006/relationships/hyperlink" Target="https://friendsofanimals.ejoinme.org/MyEvents/2013BarkintheParkDogFestivaland5K9FunRu/tabid/462744/Default.aspx" TargetMode="External"/><Relationship Id="rId10" Type="http://schemas.openxmlformats.org/officeDocument/2006/relationships/vmlDrawing" Target="../drawings/vmlDrawing1.vml"/><Relationship Id="rId4" Type="http://schemas.openxmlformats.org/officeDocument/2006/relationships/hyperlink" Target="http://deseretnewsmarathon.com/"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endurancecorner.com/library/nutrition/race_nutritio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cmillanrunning.com/mcmillanrunningcalculator.htm"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Sheet1">
    <tabColor rgb="FF00B0F0"/>
  </sheetPr>
  <dimension ref="A1:BP244"/>
  <sheetViews>
    <sheetView showGridLines="0" tabSelected="1" zoomScale="70" zoomScaleNormal="70" workbookViewId="0">
      <pane ySplit="6" topLeftCell="A7" activePane="bottomLeft" state="frozen"/>
      <selection pane="bottomLeft" activeCell="BL23" sqref="BL23"/>
    </sheetView>
  </sheetViews>
  <sheetFormatPr defaultColWidth="9.140625" defaultRowHeight="26.25"/>
  <cols>
    <col min="1" max="1" width="20.140625" style="65" customWidth="1"/>
    <col min="2" max="2" width="12" style="243" customWidth="1"/>
    <col min="3" max="3" width="8.85546875" style="341" customWidth="1"/>
    <col min="4" max="4" width="9.5703125" style="1" bestFit="1" customWidth="1"/>
    <col min="5" max="5" width="11.140625" style="210" customWidth="1"/>
    <col min="6" max="6" width="1.7109375" style="163" customWidth="1"/>
    <col min="7" max="7" width="6" style="4" customWidth="1"/>
    <col min="8" max="8" width="6.42578125" style="1" customWidth="1"/>
    <col min="9" max="11" width="6" style="1" customWidth="1"/>
    <col min="12" max="12" width="9.5703125" style="1" customWidth="1"/>
    <col min="13" max="13" width="5.5703125" style="4" customWidth="1"/>
    <col min="14" max="14" width="6.42578125" style="1" customWidth="1"/>
    <col min="15" max="17" width="5.5703125" style="1" customWidth="1"/>
    <col min="18" max="18" width="9.28515625" style="1" customWidth="1"/>
    <col min="19" max="19" width="9.7109375" style="290" hidden="1" customWidth="1"/>
    <col min="20" max="20" width="10.42578125" style="1" customWidth="1"/>
    <col min="21" max="21" width="11.140625" style="1" hidden="1" customWidth="1"/>
    <col min="22" max="22" width="5.42578125" style="1" customWidth="1"/>
    <col min="23" max="23" width="16.85546875" style="1" customWidth="1"/>
    <col min="24" max="24" width="1.5703125" style="163" customWidth="1"/>
    <col min="25" max="25" width="8.85546875" style="1" customWidth="1"/>
    <col min="26" max="26" width="9.28515625" style="1" bestFit="1" customWidth="1"/>
    <col min="27" max="27" width="5" style="1" customWidth="1"/>
    <col min="28" max="28" width="15.85546875" style="1" customWidth="1"/>
    <col min="29" max="29" width="1.5703125" style="163" customWidth="1"/>
    <col min="30" max="30" width="11.5703125" style="3" customWidth="1"/>
    <col min="31" max="31" width="19.85546875" style="2" customWidth="1"/>
    <col min="32" max="32" width="10.28515625" style="2" customWidth="1"/>
    <col min="33" max="33" width="10.7109375" style="2" customWidth="1"/>
    <col min="34" max="34" width="9.5703125" style="2" customWidth="1"/>
    <col min="35" max="35" width="10.7109375" style="319" hidden="1" customWidth="1"/>
    <col min="36" max="36" width="10.7109375" style="2" hidden="1" customWidth="1"/>
    <col min="37" max="37" width="12.140625" style="2" customWidth="1"/>
    <col min="38" max="38" width="5" style="2" customWidth="1"/>
    <col min="39" max="39" width="18.42578125" style="2" customWidth="1"/>
    <col min="40" max="40" width="1.5703125" style="111" customWidth="1"/>
    <col min="41" max="41" width="17.5703125" style="2" bestFit="1" customWidth="1"/>
    <col min="42" max="42" width="12" style="2" customWidth="1"/>
    <col min="43" max="43" width="9.85546875" style="2" customWidth="1"/>
    <col min="44" max="44" width="9.7109375" style="2" customWidth="1"/>
    <col min="45" max="46" width="9.7109375" style="311" hidden="1" customWidth="1"/>
    <col min="47" max="47" width="9.7109375" style="327" hidden="1" customWidth="1"/>
    <col min="48" max="48" width="9.7109375" style="311" hidden="1" customWidth="1"/>
    <col min="49" max="49" width="5.28515625" style="2" customWidth="1"/>
    <col min="50" max="50" width="20.42578125" style="2" customWidth="1"/>
    <col min="51" max="51" width="1.7109375" style="111" customWidth="1"/>
    <col min="52" max="52" width="9.28515625" style="2" customWidth="1"/>
    <col min="53" max="53" width="22" style="1" customWidth="1"/>
    <col min="54" max="54" width="8.140625" style="1" hidden="1" customWidth="1"/>
    <col min="55" max="55" width="16.42578125" style="1" customWidth="1"/>
    <col min="56" max="56" width="1.5703125" style="163" customWidth="1"/>
    <col min="57" max="57" width="31.5703125" style="2" customWidth="1"/>
    <col min="58" max="58" width="1.5703125" style="111" customWidth="1"/>
    <col min="59" max="59" width="10.140625" style="5" customWidth="1"/>
    <col min="60" max="60" width="6.85546875" style="66" customWidth="1"/>
    <col min="61" max="61" width="6" style="66" hidden="1" customWidth="1"/>
    <col min="62" max="62" width="57.7109375" style="1" customWidth="1"/>
    <col min="63" max="63" width="7.7109375" style="1" customWidth="1"/>
    <col min="64" max="67" width="9.140625" style="1"/>
    <col min="68" max="68" width="9.140625" style="163"/>
    <col min="69" max="16384" width="9.140625" style="1"/>
  </cols>
  <sheetData>
    <row r="1" spans="1:67" s="163" customFormat="1" ht="9" customHeight="1" thickBot="1">
      <c r="A1" s="264"/>
      <c r="B1" s="334"/>
      <c r="C1" s="335"/>
      <c r="E1" s="265"/>
      <c r="G1" s="266"/>
      <c r="M1" s="266"/>
      <c r="S1" s="313"/>
      <c r="AD1" s="173"/>
      <c r="AE1" s="111"/>
      <c r="AF1" s="111"/>
      <c r="AG1" s="111"/>
      <c r="AH1" s="111"/>
      <c r="AI1" s="318"/>
      <c r="AJ1" s="111"/>
      <c r="AK1" s="111"/>
      <c r="AL1" s="111"/>
      <c r="AM1" s="111"/>
      <c r="AN1" s="111"/>
      <c r="AO1" s="111"/>
      <c r="AP1" s="111"/>
      <c r="AQ1" s="111"/>
      <c r="AR1" s="111"/>
      <c r="AS1" s="300"/>
      <c r="AT1" s="300"/>
      <c r="AU1" s="320"/>
      <c r="AV1" s="300"/>
      <c r="AW1" s="111"/>
      <c r="AX1" s="111"/>
      <c r="AY1" s="111"/>
      <c r="AZ1" s="111"/>
      <c r="BE1" s="111"/>
      <c r="BF1" s="111"/>
      <c r="BG1" s="259"/>
      <c r="BH1" s="260"/>
      <c r="BI1" s="260"/>
    </row>
    <row r="2" spans="1:67" ht="39.75" thickBot="1">
      <c r="A2" s="256"/>
      <c r="B2" s="173"/>
      <c r="C2" s="336"/>
      <c r="D2" s="163"/>
      <c r="E2" s="482" t="s">
        <v>242</v>
      </c>
      <c r="G2" s="487" t="s">
        <v>99</v>
      </c>
      <c r="H2" s="487"/>
      <c r="I2" s="487"/>
      <c r="J2" s="487"/>
      <c r="K2" s="487"/>
      <c r="L2" s="487"/>
      <c r="M2" s="487"/>
      <c r="N2" s="487"/>
      <c r="O2" s="487"/>
      <c r="P2" s="487"/>
      <c r="Q2" s="487"/>
      <c r="R2" s="487"/>
      <c r="S2" s="487"/>
      <c r="T2" s="487"/>
      <c r="U2" s="487"/>
      <c r="V2" s="487"/>
      <c r="W2" s="487"/>
      <c r="X2" s="248"/>
      <c r="Y2" s="475" t="s">
        <v>124</v>
      </c>
      <c r="Z2" s="475"/>
      <c r="AA2" s="475"/>
      <c r="AB2" s="475"/>
      <c r="AC2" s="248"/>
      <c r="AD2" s="476" t="s">
        <v>97</v>
      </c>
      <c r="AE2" s="477"/>
      <c r="AF2" s="477"/>
      <c r="AG2" s="477"/>
      <c r="AH2" s="477"/>
      <c r="AI2" s="477"/>
      <c r="AJ2" s="477"/>
      <c r="AK2" s="477"/>
      <c r="AL2" s="477"/>
      <c r="AM2" s="477"/>
      <c r="AN2" s="249"/>
      <c r="AO2" s="478" t="s">
        <v>90</v>
      </c>
      <c r="AP2" s="478"/>
      <c r="AQ2" s="478"/>
      <c r="AR2" s="478"/>
      <c r="AS2" s="478"/>
      <c r="AT2" s="478"/>
      <c r="AU2" s="478"/>
      <c r="AV2" s="478"/>
      <c r="AW2" s="478"/>
      <c r="AX2" s="478"/>
      <c r="AY2" s="249"/>
      <c r="AZ2" s="481" t="s">
        <v>128</v>
      </c>
      <c r="BA2" s="481"/>
      <c r="BB2" s="481"/>
      <c r="BC2" s="481"/>
      <c r="BD2" s="250"/>
      <c r="BE2" s="393" t="s">
        <v>127</v>
      </c>
      <c r="BF2" s="213"/>
      <c r="BG2" s="259"/>
      <c r="BH2" s="260"/>
      <c r="BI2" s="260"/>
      <c r="BJ2" s="163"/>
      <c r="BK2" s="163"/>
      <c r="BL2" s="163"/>
      <c r="BM2" s="163"/>
      <c r="BN2" s="163"/>
      <c r="BO2" s="163"/>
    </row>
    <row r="3" spans="1:67" s="163" customFormat="1" ht="9" customHeight="1" thickBot="1">
      <c r="A3" s="256"/>
      <c r="B3" s="173"/>
      <c r="C3" s="336"/>
      <c r="E3" s="483"/>
      <c r="G3" s="257"/>
      <c r="H3" s="257"/>
      <c r="I3" s="257"/>
      <c r="J3" s="257"/>
      <c r="K3" s="257"/>
      <c r="L3" s="257"/>
      <c r="M3" s="257"/>
      <c r="N3" s="257"/>
      <c r="O3" s="257"/>
      <c r="P3" s="257"/>
      <c r="Q3" s="257"/>
      <c r="R3" s="257"/>
      <c r="S3" s="314"/>
      <c r="T3" s="250"/>
      <c r="U3" s="250"/>
      <c r="V3" s="250"/>
      <c r="W3" s="250"/>
      <c r="X3" s="248"/>
      <c r="Y3" s="250"/>
      <c r="Z3" s="250"/>
      <c r="AA3" s="250"/>
      <c r="AB3" s="250"/>
      <c r="AC3" s="248"/>
      <c r="AD3" s="258"/>
      <c r="AE3" s="250"/>
      <c r="AF3" s="250"/>
      <c r="AG3" s="250"/>
      <c r="AH3" s="250"/>
      <c r="AI3" s="314"/>
      <c r="AJ3" s="250"/>
      <c r="AK3" s="250"/>
      <c r="AL3" s="250"/>
      <c r="AM3" s="250"/>
      <c r="AN3" s="249"/>
      <c r="AO3" s="250"/>
      <c r="AP3" s="250"/>
      <c r="AQ3" s="250"/>
      <c r="AR3" s="250"/>
      <c r="AS3" s="301"/>
      <c r="AT3" s="301"/>
      <c r="AU3" s="321"/>
      <c r="AV3" s="301"/>
      <c r="AW3" s="250"/>
      <c r="AX3" s="250"/>
      <c r="AY3" s="249"/>
      <c r="AZ3" s="257"/>
      <c r="BA3" s="257"/>
      <c r="BB3" s="257"/>
      <c r="BC3" s="250"/>
      <c r="BD3" s="250"/>
      <c r="BE3" s="250"/>
      <c r="BF3" s="213"/>
      <c r="BG3" s="259"/>
      <c r="BH3" s="260"/>
      <c r="BI3" s="260"/>
    </row>
    <row r="4" spans="1:67" ht="41.25" customHeight="1" thickBot="1">
      <c r="A4" s="261"/>
      <c r="B4" s="460"/>
      <c r="C4" s="461"/>
      <c r="D4" s="163"/>
      <c r="E4" s="483"/>
      <c r="F4" s="226"/>
      <c r="G4" s="464" t="s">
        <v>19</v>
      </c>
      <c r="H4" s="465"/>
      <c r="I4" s="465"/>
      <c r="J4" s="465"/>
      <c r="K4" s="465"/>
      <c r="L4" s="465"/>
      <c r="M4" s="466" t="s">
        <v>20</v>
      </c>
      <c r="N4" s="467"/>
      <c r="O4" s="467"/>
      <c r="P4" s="467"/>
      <c r="Q4" s="467"/>
      <c r="R4" s="468"/>
      <c r="S4" s="315" t="s">
        <v>223</v>
      </c>
      <c r="T4" s="349" t="s">
        <v>219</v>
      </c>
      <c r="U4" s="349" t="s">
        <v>222</v>
      </c>
      <c r="V4" s="448" t="s">
        <v>121</v>
      </c>
      <c r="W4" s="419" t="s">
        <v>115</v>
      </c>
      <c r="X4" s="177"/>
      <c r="Y4" s="342" t="s">
        <v>116</v>
      </c>
      <c r="Z4" s="351" t="s">
        <v>15</v>
      </c>
      <c r="AA4" s="448" t="s">
        <v>121</v>
      </c>
      <c r="AB4" s="411" t="s">
        <v>115</v>
      </c>
      <c r="AC4" s="180"/>
      <c r="AD4" s="407" t="s">
        <v>116</v>
      </c>
      <c r="AE4" s="408"/>
      <c r="AF4" s="405" t="s">
        <v>15</v>
      </c>
      <c r="AG4" s="406"/>
      <c r="AH4" s="394" t="s">
        <v>135</v>
      </c>
      <c r="AI4" s="352" t="s">
        <v>224</v>
      </c>
      <c r="AJ4" s="349" t="s">
        <v>222</v>
      </c>
      <c r="AK4" s="349"/>
      <c r="AL4" s="448" t="s">
        <v>121</v>
      </c>
      <c r="AM4" s="411" t="s">
        <v>115</v>
      </c>
      <c r="AN4" s="177"/>
      <c r="AO4" s="343" t="s">
        <v>116</v>
      </c>
      <c r="AP4" s="405" t="s">
        <v>15</v>
      </c>
      <c r="AQ4" s="406"/>
      <c r="AR4" s="349" t="s">
        <v>136</v>
      </c>
      <c r="AS4" s="358"/>
      <c r="AT4" s="421" t="s">
        <v>221</v>
      </c>
      <c r="AU4" s="359" t="s">
        <v>224</v>
      </c>
      <c r="AV4" s="360" t="s">
        <v>222</v>
      </c>
      <c r="AW4" s="448" t="s">
        <v>121</v>
      </c>
      <c r="AX4" s="411" t="s">
        <v>115</v>
      </c>
      <c r="AY4" s="180"/>
      <c r="AZ4" s="365" t="s">
        <v>43</v>
      </c>
      <c r="BA4" s="366" t="s">
        <v>44</v>
      </c>
      <c r="BB4" s="367" t="s">
        <v>20</v>
      </c>
      <c r="BC4" s="411" t="s">
        <v>115</v>
      </c>
      <c r="BD4" s="180"/>
      <c r="BE4" s="419" t="s">
        <v>48</v>
      </c>
      <c r="BF4" s="177"/>
      <c r="BG4" s="399" t="s">
        <v>18</v>
      </c>
      <c r="BH4" s="400"/>
      <c r="BI4" s="374"/>
      <c r="BJ4" s="438" t="s">
        <v>16</v>
      </c>
      <c r="BK4" s="441" t="s">
        <v>88</v>
      </c>
      <c r="BL4" s="377" t="s">
        <v>104</v>
      </c>
      <c r="BM4" s="378"/>
      <c r="BN4" s="436" t="s">
        <v>139</v>
      </c>
      <c r="BO4" s="437"/>
    </row>
    <row r="5" spans="1:67" ht="13.5" customHeight="1" thickBot="1">
      <c r="A5" s="262"/>
      <c r="B5" s="462"/>
      <c r="C5" s="463"/>
      <c r="D5" s="263"/>
      <c r="E5" s="483"/>
      <c r="F5" s="227"/>
      <c r="G5" s="387"/>
      <c r="H5" s="385"/>
      <c r="I5" s="15"/>
      <c r="J5" s="391"/>
      <c r="K5" s="384"/>
      <c r="L5" s="444" t="s">
        <v>9</v>
      </c>
      <c r="M5" s="387"/>
      <c r="N5" s="385"/>
      <c r="O5" s="15"/>
      <c r="P5" s="391"/>
      <c r="Q5" s="384"/>
      <c r="R5" s="395" t="s">
        <v>211</v>
      </c>
      <c r="S5" s="316"/>
      <c r="T5" s="479" t="s">
        <v>220</v>
      </c>
      <c r="U5" s="350"/>
      <c r="V5" s="449"/>
      <c r="W5" s="447"/>
      <c r="X5" s="178"/>
      <c r="Y5" s="409" t="s">
        <v>237</v>
      </c>
      <c r="Z5" s="411" t="s">
        <v>237</v>
      </c>
      <c r="AA5" s="449"/>
      <c r="AB5" s="446"/>
      <c r="AC5" s="181"/>
      <c r="AD5" s="413" t="s">
        <v>125</v>
      </c>
      <c r="AE5" s="415" t="s">
        <v>126</v>
      </c>
      <c r="AF5" s="411" t="s">
        <v>236</v>
      </c>
      <c r="AG5" s="419" t="s">
        <v>106</v>
      </c>
      <c r="AH5" s="479" t="s">
        <v>218</v>
      </c>
      <c r="AI5" s="353"/>
      <c r="AJ5" s="354"/>
      <c r="AK5" s="355"/>
      <c r="AL5" s="449"/>
      <c r="AM5" s="446"/>
      <c r="AN5" s="178"/>
      <c r="AO5" s="485" t="s">
        <v>238</v>
      </c>
      <c r="AP5" s="411" t="s">
        <v>239</v>
      </c>
      <c r="AQ5" s="417" t="s">
        <v>106</v>
      </c>
      <c r="AR5" s="446" t="s">
        <v>117</v>
      </c>
      <c r="AS5" s="361"/>
      <c r="AT5" s="422"/>
      <c r="AU5" s="362"/>
      <c r="AV5" s="361"/>
      <c r="AW5" s="449"/>
      <c r="AX5" s="446"/>
      <c r="AY5" s="181"/>
      <c r="AZ5" s="368" t="s">
        <v>46</v>
      </c>
      <c r="BA5" s="369" t="s">
        <v>144</v>
      </c>
      <c r="BB5" s="370">
        <v>0.22916666666666666</v>
      </c>
      <c r="BC5" s="446"/>
      <c r="BD5" s="181"/>
      <c r="BE5" s="447"/>
      <c r="BF5" s="218"/>
      <c r="BG5" s="395" t="s">
        <v>17</v>
      </c>
      <c r="BH5" s="397" t="s">
        <v>15</v>
      </c>
      <c r="BI5" s="375"/>
      <c r="BJ5" s="439"/>
      <c r="BK5" s="442"/>
      <c r="BL5" s="401" t="s">
        <v>116</v>
      </c>
      <c r="BM5" s="403" t="s">
        <v>15</v>
      </c>
      <c r="BN5" s="380"/>
      <c r="BO5" s="381"/>
    </row>
    <row r="6" spans="1:67" ht="51.75" customHeight="1" thickBot="1">
      <c r="A6" s="383" t="s">
        <v>244</v>
      </c>
      <c r="B6" s="346" t="s">
        <v>12</v>
      </c>
      <c r="C6" s="347" t="s">
        <v>13</v>
      </c>
      <c r="D6" s="348" t="s">
        <v>241</v>
      </c>
      <c r="E6" s="484"/>
      <c r="F6" s="228"/>
      <c r="G6" s="388" t="s">
        <v>11</v>
      </c>
      <c r="H6" s="386" t="s">
        <v>123</v>
      </c>
      <c r="I6" s="389" t="s">
        <v>10</v>
      </c>
      <c r="J6" s="392" t="s">
        <v>7</v>
      </c>
      <c r="K6" s="390" t="s">
        <v>8</v>
      </c>
      <c r="L6" s="445"/>
      <c r="M6" s="388" t="s">
        <v>11</v>
      </c>
      <c r="N6" s="386" t="s">
        <v>123</v>
      </c>
      <c r="O6" s="389" t="s">
        <v>10</v>
      </c>
      <c r="P6" s="392" t="s">
        <v>7</v>
      </c>
      <c r="Q6" s="390" t="s">
        <v>8</v>
      </c>
      <c r="R6" s="396"/>
      <c r="S6" s="317"/>
      <c r="T6" s="480"/>
      <c r="U6" s="350"/>
      <c r="V6" s="450"/>
      <c r="W6" s="420"/>
      <c r="X6" s="179"/>
      <c r="Y6" s="410"/>
      <c r="Z6" s="412"/>
      <c r="AA6" s="450"/>
      <c r="AB6" s="412"/>
      <c r="AC6" s="182"/>
      <c r="AD6" s="414"/>
      <c r="AE6" s="416"/>
      <c r="AF6" s="412"/>
      <c r="AG6" s="420"/>
      <c r="AH6" s="480"/>
      <c r="AI6" s="356"/>
      <c r="AJ6" s="350"/>
      <c r="AK6" s="357" t="s">
        <v>211</v>
      </c>
      <c r="AL6" s="450"/>
      <c r="AM6" s="412"/>
      <c r="AN6" s="179"/>
      <c r="AO6" s="486"/>
      <c r="AP6" s="412"/>
      <c r="AQ6" s="418"/>
      <c r="AR6" s="412"/>
      <c r="AS6" s="363"/>
      <c r="AT6" s="423"/>
      <c r="AU6" s="364"/>
      <c r="AV6" s="363"/>
      <c r="AW6" s="450"/>
      <c r="AX6" s="412"/>
      <c r="AY6" s="182"/>
      <c r="AZ6" s="371" t="s">
        <v>47</v>
      </c>
      <c r="BA6" s="372" t="s">
        <v>143</v>
      </c>
      <c r="BB6" s="373" t="s">
        <v>11</v>
      </c>
      <c r="BC6" s="412"/>
      <c r="BD6" s="182"/>
      <c r="BE6" s="420"/>
      <c r="BF6" s="178"/>
      <c r="BG6" s="396"/>
      <c r="BH6" s="398"/>
      <c r="BI6" s="376"/>
      <c r="BJ6" s="440"/>
      <c r="BK6" s="443"/>
      <c r="BL6" s="402"/>
      <c r="BM6" s="404"/>
      <c r="BN6" s="382"/>
      <c r="BO6" s="379"/>
    </row>
    <row r="7" spans="1:67" ht="15" customHeight="1" thickBot="1">
      <c r="A7" s="99"/>
      <c r="B7" s="60">
        <v>41449</v>
      </c>
      <c r="C7" s="337" t="s">
        <v>1</v>
      </c>
      <c r="D7" s="431">
        <v>12</v>
      </c>
      <c r="E7" s="433">
        <f>IF(V7="","",AVERAGE(V7,AA7,AL7,AW7))</f>
        <v>1.5</v>
      </c>
      <c r="F7" s="198"/>
      <c r="G7" s="147"/>
      <c r="H7" s="148"/>
      <c r="I7" s="148"/>
      <c r="J7" s="148"/>
      <c r="K7" s="148"/>
      <c r="L7" s="454">
        <f>SUM(G7:K13)</f>
        <v>28.1</v>
      </c>
      <c r="M7" s="79"/>
      <c r="N7" s="80"/>
      <c r="O7" s="80"/>
      <c r="P7" s="80"/>
      <c r="Q7" s="80"/>
      <c r="R7" s="451">
        <f>M8+N11+N12</f>
        <v>34.17</v>
      </c>
      <c r="S7" s="291" t="e">
        <f>IF(T7="",NA(),T7)</f>
        <v>#N/A</v>
      </c>
      <c r="T7" s="291"/>
      <c r="U7" s="287">
        <v>7.5</v>
      </c>
      <c r="V7" s="433">
        <v>5</v>
      </c>
      <c r="W7" s="138"/>
      <c r="X7" s="166"/>
      <c r="Y7" s="170"/>
      <c r="Z7" s="138"/>
      <c r="AA7" s="433">
        <v>0</v>
      </c>
      <c r="AB7" s="138"/>
      <c r="AC7" s="166"/>
      <c r="AD7" s="155"/>
      <c r="AE7" s="155"/>
      <c r="AF7" s="82"/>
      <c r="AG7" s="82"/>
      <c r="AH7" s="140"/>
      <c r="AI7" s="291" t="e">
        <f>IF(AH7="",NA(),AH7)</f>
        <v>#N/A</v>
      </c>
      <c r="AJ7" s="140">
        <v>18</v>
      </c>
      <c r="AK7" s="457">
        <f>SUM(AF7:AF13)</f>
        <v>0</v>
      </c>
      <c r="AL7" s="433">
        <v>0</v>
      </c>
      <c r="AM7" s="140"/>
      <c r="AN7" s="168"/>
      <c r="AO7" s="147" t="s">
        <v>49</v>
      </c>
      <c r="AP7" s="235" t="s">
        <v>108</v>
      </c>
      <c r="AQ7" s="82"/>
      <c r="AR7" s="140"/>
      <c r="AS7" s="303" t="str">
        <f t="shared" ref="AS7:AS71" si="0">IF(AQ7="","",1/AQ7)</f>
        <v/>
      </c>
      <c r="AT7" s="303" t="str">
        <f>IF(AS7="","",1.5*(AP7*AS7)/10000)</f>
        <v/>
      </c>
      <c r="AU7" s="322" t="e">
        <f>IF(AT7="",NA(),AT7)</f>
        <v>#N/A</v>
      </c>
      <c r="AV7" s="302">
        <f>6.76*1.5</f>
        <v>10.14</v>
      </c>
      <c r="AW7" s="472">
        <v>1</v>
      </c>
      <c r="AX7" s="140"/>
      <c r="AY7" s="192"/>
      <c r="AZ7" s="95"/>
      <c r="BA7" s="71"/>
      <c r="BB7" s="61"/>
      <c r="BC7" s="144"/>
      <c r="BD7" s="173"/>
      <c r="BE7" s="140"/>
      <c r="BF7" s="168"/>
      <c r="BG7" s="6">
        <v>61</v>
      </c>
      <c r="BH7" s="215">
        <v>61.3</v>
      </c>
      <c r="BI7" s="328">
        <f>IF(BH7="",NA(),BH7)</f>
        <v>61.3</v>
      </c>
      <c r="BJ7" s="62"/>
      <c r="BK7" s="238">
        <v>1</v>
      </c>
      <c r="BL7" s="344"/>
      <c r="BM7" s="242"/>
      <c r="BN7" s="241"/>
      <c r="BO7" s="242"/>
    </row>
    <row r="8" spans="1:67" ht="15" customHeight="1" thickBot="1">
      <c r="A8" s="100"/>
      <c r="B8" s="60">
        <v>41450</v>
      </c>
      <c r="C8" s="337" t="s">
        <v>2</v>
      </c>
      <c r="D8" s="431"/>
      <c r="E8" s="434"/>
      <c r="F8" s="199"/>
      <c r="G8" s="149"/>
      <c r="H8" s="150"/>
      <c r="I8" s="150"/>
      <c r="J8" s="150"/>
      <c r="K8" s="150"/>
      <c r="L8" s="455"/>
      <c r="M8" s="229">
        <v>3</v>
      </c>
      <c r="N8" s="84"/>
      <c r="O8" s="84"/>
      <c r="P8" s="84"/>
      <c r="Q8" s="84"/>
      <c r="R8" s="452"/>
      <c r="S8" s="291" t="e">
        <f t="shared" ref="S8:S71" si="1">IF(T8="",NA(),T8)</f>
        <v>#N/A</v>
      </c>
      <c r="T8" s="292"/>
      <c r="U8" s="288">
        <v>7.5</v>
      </c>
      <c r="V8" s="434"/>
      <c r="W8" s="138" t="s">
        <v>122</v>
      </c>
      <c r="X8" s="166"/>
      <c r="Y8" s="170"/>
      <c r="Z8" s="138"/>
      <c r="AA8" s="434"/>
      <c r="AB8" s="138"/>
      <c r="AC8" s="166"/>
      <c r="AD8" s="184">
        <v>5.9027777777777783E-2</v>
      </c>
      <c r="AE8" s="155"/>
      <c r="AF8" s="85"/>
      <c r="AG8" s="85"/>
      <c r="AH8" s="141"/>
      <c r="AI8" s="291" t="e">
        <f t="shared" ref="AI8:AI71" si="2">IF(AH8="",NA(),AH8)</f>
        <v>#N/A</v>
      </c>
      <c r="AJ8" s="141">
        <v>18</v>
      </c>
      <c r="AK8" s="458"/>
      <c r="AL8" s="434"/>
      <c r="AM8" s="141"/>
      <c r="AN8" s="166"/>
      <c r="AO8" s="149" t="s">
        <v>51</v>
      </c>
      <c r="AP8" s="128"/>
      <c r="AQ8" s="85"/>
      <c r="AR8" s="141"/>
      <c r="AS8" s="303" t="str">
        <f t="shared" si="0"/>
        <v/>
      </c>
      <c r="AT8" s="303" t="str">
        <f t="shared" ref="AT8:AT71" si="3">IF(AS8="","",1.5*(AP8*AS8)/10000)</f>
        <v/>
      </c>
      <c r="AU8" s="322" t="e">
        <f t="shared" ref="AU8:AU71" si="4">IF(AT8="",NA(),AT8)</f>
        <v>#N/A</v>
      </c>
      <c r="AV8" s="302">
        <f t="shared" ref="AV8:AV71" si="5">6.76*1.5</f>
        <v>10.14</v>
      </c>
      <c r="AW8" s="473"/>
      <c r="AX8" s="141"/>
      <c r="AY8" s="164"/>
      <c r="AZ8" s="96"/>
      <c r="BA8" s="70"/>
      <c r="BB8" s="63"/>
      <c r="BC8" s="145"/>
      <c r="BD8" s="173"/>
      <c r="BE8" s="141"/>
      <c r="BF8" s="166"/>
      <c r="BG8" s="7">
        <v>61</v>
      </c>
      <c r="BH8" s="216"/>
      <c r="BI8" s="328" t="e">
        <f t="shared" ref="BI8:BI71" si="6">IF(BH8="",NA(),BH8)</f>
        <v>#N/A</v>
      </c>
      <c r="BJ8" s="57"/>
      <c r="BK8" s="239">
        <v>1</v>
      </c>
      <c r="BL8" s="281"/>
      <c r="BM8" s="244"/>
      <c r="BN8" s="243"/>
      <c r="BO8" s="244"/>
    </row>
    <row r="9" spans="1:67" ht="15" customHeight="1" thickBot="1">
      <c r="A9" s="100"/>
      <c r="B9" s="60">
        <v>41451</v>
      </c>
      <c r="C9" s="337" t="s">
        <v>3</v>
      </c>
      <c r="D9" s="431"/>
      <c r="E9" s="434"/>
      <c r="F9" s="199"/>
      <c r="G9" s="149"/>
      <c r="H9" s="150"/>
      <c r="I9" s="150"/>
      <c r="J9" s="151">
        <v>17</v>
      </c>
      <c r="K9" s="150"/>
      <c r="L9" s="455"/>
      <c r="M9" s="83"/>
      <c r="N9" s="84"/>
      <c r="O9" s="84"/>
      <c r="P9" s="84"/>
      <c r="Q9" s="84"/>
      <c r="R9" s="452"/>
      <c r="S9" s="291" t="e">
        <f t="shared" si="1"/>
        <v>#N/A</v>
      </c>
      <c r="T9" s="292"/>
      <c r="U9" s="288">
        <v>7.5</v>
      </c>
      <c r="V9" s="434"/>
      <c r="W9" s="138"/>
      <c r="X9" s="166"/>
      <c r="Y9" s="170"/>
      <c r="Z9" s="138"/>
      <c r="AA9" s="434"/>
      <c r="AB9" s="138"/>
      <c r="AC9" s="166"/>
      <c r="AD9" s="155"/>
      <c r="AE9" s="155"/>
      <c r="AF9" s="85"/>
      <c r="AG9" s="85"/>
      <c r="AH9" s="141"/>
      <c r="AI9" s="291" t="e">
        <f t="shared" si="2"/>
        <v>#N/A</v>
      </c>
      <c r="AJ9" s="141">
        <v>18</v>
      </c>
      <c r="AK9" s="458"/>
      <c r="AL9" s="434"/>
      <c r="AM9" s="141"/>
      <c r="AN9" s="166"/>
      <c r="AO9" s="149"/>
      <c r="AP9" s="229">
        <v>2000</v>
      </c>
      <c r="AQ9" s="236">
        <v>3.4027777777777775E-2</v>
      </c>
      <c r="AR9" s="272">
        <v>0.10208333333333335</v>
      </c>
      <c r="AS9" s="303">
        <f t="shared" si="0"/>
        <v>29.387755102040821</v>
      </c>
      <c r="AT9" s="303">
        <f t="shared" si="3"/>
        <v>8.8163265306122458</v>
      </c>
      <c r="AU9" s="322">
        <f t="shared" si="4"/>
        <v>8.8163265306122458</v>
      </c>
      <c r="AV9" s="302">
        <f t="shared" si="5"/>
        <v>10.14</v>
      </c>
      <c r="AW9" s="473"/>
      <c r="AX9" s="141"/>
      <c r="AY9" s="164"/>
      <c r="AZ9" s="96"/>
      <c r="BA9" s="70"/>
      <c r="BB9" s="63"/>
      <c r="BC9" s="145"/>
      <c r="BD9" s="173"/>
      <c r="BE9" s="141"/>
      <c r="BF9" s="166"/>
      <c r="BG9" s="7">
        <v>61</v>
      </c>
      <c r="BH9" s="216">
        <v>61.9</v>
      </c>
      <c r="BI9" s="328">
        <f t="shared" si="6"/>
        <v>61.9</v>
      </c>
      <c r="BJ9" s="57"/>
      <c r="BK9" s="239">
        <v>1</v>
      </c>
      <c r="BL9" s="281"/>
      <c r="BM9" s="244"/>
      <c r="BN9" s="243"/>
      <c r="BO9" s="244"/>
    </row>
    <row r="10" spans="1:67" ht="15" customHeight="1" thickBot="1">
      <c r="A10" s="100"/>
      <c r="B10" s="60">
        <v>41452</v>
      </c>
      <c r="C10" s="337" t="s">
        <v>4</v>
      </c>
      <c r="D10" s="431"/>
      <c r="E10" s="434"/>
      <c r="F10" s="199"/>
      <c r="G10" s="149"/>
      <c r="H10" s="150"/>
      <c r="I10" s="150"/>
      <c r="J10" s="150"/>
      <c r="K10" s="150"/>
      <c r="L10" s="455"/>
      <c r="M10" s="83"/>
      <c r="N10" s="84"/>
      <c r="O10" s="84"/>
      <c r="P10" s="84"/>
      <c r="Q10" s="84"/>
      <c r="R10" s="452"/>
      <c r="S10" s="291" t="e">
        <f t="shared" si="1"/>
        <v>#N/A</v>
      </c>
      <c r="T10" s="292"/>
      <c r="U10" s="288">
        <v>7.5</v>
      </c>
      <c r="V10" s="434"/>
      <c r="W10" s="138"/>
      <c r="X10" s="166"/>
      <c r="Y10" s="170"/>
      <c r="Z10" s="138"/>
      <c r="AA10" s="434"/>
      <c r="AB10" s="138"/>
      <c r="AC10" s="166"/>
      <c r="AD10" s="155"/>
      <c r="AE10" s="155"/>
      <c r="AF10" s="85"/>
      <c r="AG10" s="85"/>
      <c r="AH10" s="141"/>
      <c r="AI10" s="291" t="e">
        <f t="shared" si="2"/>
        <v>#N/A</v>
      </c>
      <c r="AJ10" s="141">
        <v>18</v>
      </c>
      <c r="AK10" s="458"/>
      <c r="AL10" s="434"/>
      <c r="AM10" s="141"/>
      <c r="AN10" s="166"/>
      <c r="AO10" s="204" t="s">
        <v>64</v>
      </c>
      <c r="AP10" s="128"/>
      <c r="AQ10" s="85"/>
      <c r="AR10" s="141"/>
      <c r="AS10" s="303" t="str">
        <f t="shared" si="0"/>
        <v/>
      </c>
      <c r="AT10" s="303" t="str">
        <f t="shared" si="3"/>
        <v/>
      </c>
      <c r="AU10" s="322" t="e">
        <f t="shared" si="4"/>
        <v>#N/A</v>
      </c>
      <c r="AV10" s="302">
        <f t="shared" si="5"/>
        <v>10.14</v>
      </c>
      <c r="AW10" s="473"/>
      <c r="AX10" s="141"/>
      <c r="AY10" s="164"/>
      <c r="AZ10" s="96"/>
      <c r="BA10" s="70"/>
      <c r="BB10" s="63"/>
      <c r="BC10" s="145"/>
      <c r="BD10" s="173"/>
      <c r="BE10" s="141"/>
      <c r="BF10" s="166"/>
      <c r="BG10" s="7">
        <v>61</v>
      </c>
      <c r="BH10" s="216">
        <v>62</v>
      </c>
      <c r="BI10" s="328">
        <f t="shared" si="6"/>
        <v>62</v>
      </c>
      <c r="BJ10" s="57"/>
      <c r="BK10" s="239">
        <v>1</v>
      </c>
      <c r="BL10" s="281"/>
      <c r="BM10" s="244"/>
      <c r="BN10" s="243"/>
      <c r="BO10" s="244"/>
    </row>
    <row r="11" spans="1:67" ht="15" customHeight="1" thickBot="1">
      <c r="A11" s="211" t="s">
        <v>109</v>
      </c>
      <c r="B11" s="212">
        <v>41453</v>
      </c>
      <c r="C11" s="338" t="s">
        <v>5</v>
      </c>
      <c r="D11" s="431"/>
      <c r="E11" s="434"/>
      <c r="F11" s="199"/>
      <c r="G11" s="149"/>
      <c r="H11" s="150"/>
      <c r="I11" s="150">
        <v>8</v>
      </c>
      <c r="J11" s="156"/>
      <c r="K11" s="157"/>
      <c r="L11" s="455"/>
      <c r="M11" s="83"/>
      <c r="N11" s="230">
        <v>22.17</v>
      </c>
      <c r="O11" s="84"/>
      <c r="P11" s="165"/>
      <c r="Q11" s="84"/>
      <c r="R11" s="452"/>
      <c r="S11" s="291" t="e">
        <f t="shared" si="1"/>
        <v>#N/A</v>
      </c>
      <c r="T11" s="292"/>
      <c r="U11" s="288">
        <v>7.5</v>
      </c>
      <c r="V11" s="434"/>
      <c r="W11" s="138"/>
      <c r="X11" s="166"/>
      <c r="Y11" s="170"/>
      <c r="Z11" s="138"/>
      <c r="AA11" s="434"/>
      <c r="AB11" s="138"/>
      <c r="AC11" s="166"/>
      <c r="AD11" s="155"/>
      <c r="AE11" s="155"/>
      <c r="AF11" s="141"/>
      <c r="AG11" s="141"/>
      <c r="AH11" s="141"/>
      <c r="AI11" s="291" t="e">
        <f t="shared" si="2"/>
        <v>#N/A</v>
      </c>
      <c r="AJ11" s="141">
        <v>18</v>
      </c>
      <c r="AK11" s="458"/>
      <c r="AL11" s="434"/>
      <c r="AM11" s="141"/>
      <c r="AN11" s="162"/>
      <c r="AO11" s="159"/>
      <c r="AP11" s="84"/>
      <c r="AQ11" s="312"/>
      <c r="AR11" s="312"/>
      <c r="AS11" s="303" t="str">
        <f t="shared" si="0"/>
        <v/>
      </c>
      <c r="AT11" s="303" t="str">
        <f t="shared" si="3"/>
        <v/>
      </c>
      <c r="AU11" s="322" t="e">
        <f t="shared" si="4"/>
        <v>#N/A</v>
      </c>
      <c r="AV11" s="302">
        <f t="shared" si="5"/>
        <v>10.14</v>
      </c>
      <c r="AW11" s="473"/>
      <c r="AX11" s="141"/>
      <c r="AY11" s="162"/>
      <c r="AZ11" s="135"/>
      <c r="BA11" s="70"/>
      <c r="BB11" s="63"/>
      <c r="BC11" s="145"/>
      <c r="BD11" s="173"/>
      <c r="BE11" s="141"/>
      <c r="BF11" s="166"/>
      <c r="BG11" s="7">
        <v>61</v>
      </c>
      <c r="BH11" s="216"/>
      <c r="BI11" s="328" t="e">
        <f t="shared" si="6"/>
        <v>#N/A</v>
      </c>
      <c r="BJ11" s="57"/>
      <c r="BK11" s="239">
        <v>1</v>
      </c>
      <c r="BL11" s="281"/>
      <c r="BM11" s="244"/>
      <c r="BN11" s="243"/>
      <c r="BO11" s="244"/>
    </row>
    <row r="12" spans="1:67" ht="14.25" customHeight="1" thickBot="1">
      <c r="A12" s="333"/>
      <c r="B12" s="212">
        <v>41454</v>
      </c>
      <c r="C12" s="338" t="s">
        <v>6</v>
      </c>
      <c r="D12" s="431"/>
      <c r="E12" s="434"/>
      <c r="F12" s="199"/>
      <c r="G12" s="149"/>
      <c r="H12" s="150"/>
      <c r="I12" s="150"/>
      <c r="J12" s="158">
        <v>3.1</v>
      </c>
      <c r="K12" s="159"/>
      <c r="L12" s="455"/>
      <c r="M12" s="83"/>
      <c r="N12" s="230">
        <v>9</v>
      </c>
      <c r="O12" s="84"/>
      <c r="P12" s="130"/>
      <c r="Q12" s="91"/>
      <c r="R12" s="452"/>
      <c r="S12" s="291" t="e">
        <f t="shared" si="1"/>
        <v>#N/A</v>
      </c>
      <c r="T12" s="292"/>
      <c r="U12" s="288">
        <v>7.5</v>
      </c>
      <c r="V12" s="434"/>
      <c r="W12" s="141"/>
      <c r="X12" s="169"/>
      <c r="Y12" s="151" t="s">
        <v>52</v>
      </c>
      <c r="Z12" s="141"/>
      <c r="AA12" s="434"/>
      <c r="AB12" s="141"/>
      <c r="AC12" s="169"/>
      <c r="AD12" s="155"/>
      <c r="AE12" s="151" t="s">
        <v>65</v>
      </c>
      <c r="AF12" s="141"/>
      <c r="AG12" s="141"/>
      <c r="AH12" s="141"/>
      <c r="AI12" s="291" t="e">
        <f t="shared" si="2"/>
        <v>#N/A</v>
      </c>
      <c r="AJ12" s="141">
        <v>18</v>
      </c>
      <c r="AK12" s="458"/>
      <c r="AL12" s="434"/>
      <c r="AM12" s="141"/>
      <c r="AN12" s="166"/>
      <c r="AO12" s="159"/>
      <c r="AP12" s="138"/>
      <c r="AQ12" s="141"/>
      <c r="AR12" s="141"/>
      <c r="AS12" s="303" t="str">
        <f t="shared" si="0"/>
        <v/>
      </c>
      <c r="AT12" s="303" t="str">
        <f t="shared" si="3"/>
        <v/>
      </c>
      <c r="AU12" s="322" t="e">
        <f t="shared" si="4"/>
        <v>#N/A</v>
      </c>
      <c r="AV12" s="302">
        <f t="shared" si="5"/>
        <v>10.14</v>
      </c>
      <c r="AW12" s="473"/>
      <c r="AX12" s="141"/>
      <c r="AY12" s="164"/>
      <c r="AZ12" s="135"/>
      <c r="BA12" s="70"/>
      <c r="BB12" s="63"/>
      <c r="BC12" s="145"/>
      <c r="BD12" s="173"/>
      <c r="BE12" s="141"/>
      <c r="BF12" s="166"/>
      <c r="BG12" s="7">
        <v>61</v>
      </c>
      <c r="BH12" s="216"/>
      <c r="BI12" s="328" t="e">
        <f t="shared" si="6"/>
        <v>#N/A</v>
      </c>
      <c r="BJ12" s="57"/>
      <c r="BK12" s="239">
        <v>1</v>
      </c>
      <c r="BL12" s="281"/>
      <c r="BM12" s="244"/>
      <c r="BN12" s="243"/>
      <c r="BO12" s="244"/>
    </row>
    <row r="13" spans="1:67" ht="15.75" customHeight="1" thickBot="1">
      <c r="A13" s="100"/>
      <c r="B13" s="277">
        <v>41455</v>
      </c>
      <c r="C13" s="339" t="s">
        <v>0</v>
      </c>
      <c r="D13" s="432"/>
      <c r="E13" s="435"/>
      <c r="F13" s="200"/>
      <c r="G13" s="152"/>
      <c r="H13" s="153"/>
      <c r="I13" s="153"/>
      <c r="J13" s="160"/>
      <c r="K13" s="160"/>
      <c r="L13" s="456"/>
      <c r="M13" s="87"/>
      <c r="N13" s="88"/>
      <c r="O13" s="88"/>
      <c r="P13" s="88"/>
      <c r="Q13" s="88"/>
      <c r="R13" s="453"/>
      <c r="S13" s="291" t="e">
        <f t="shared" si="1"/>
        <v>#N/A</v>
      </c>
      <c r="T13" s="293"/>
      <c r="U13" s="288">
        <v>7.5</v>
      </c>
      <c r="V13" s="435"/>
      <c r="W13" s="139"/>
      <c r="X13" s="167"/>
      <c r="Y13" s="171" t="s">
        <v>98</v>
      </c>
      <c r="Z13" s="139"/>
      <c r="AA13" s="435"/>
      <c r="AB13" s="139"/>
      <c r="AC13" s="167"/>
      <c r="AD13" s="185"/>
      <c r="AE13" s="185" t="s">
        <v>53</v>
      </c>
      <c r="AF13" s="89"/>
      <c r="AG13" s="89"/>
      <c r="AH13" s="142"/>
      <c r="AI13" s="291" t="e">
        <f t="shared" si="2"/>
        <v>#N/A</v>
      </c>
      <c r="AJ13" s="141">
        <v>18</v>
      </c>
      <c r="AK13" s="459"/>
      <c r="AL13" s="435"/>
      <c r="AM13" s="142"/>
      <c r="AN13" s="167"/>
      <c r="AO13" s="152" t="s">
        <v>66</v>
      </c>
      <c r="AP13" s="129"/>
      <c r="AQ13" s="89"/>
      <c r="AR13" s="142"/>
      <c r="AS13" s="303" t="str">
        <f t="shared" si="0"/>
        <v/>
      </c>
      <c r="AT13" s="303" t="str">
        <f t="shared" si="3"/>
        <v/>
      </c>
      <c r="AU13" s="322" t="e">
        <f t="shared" si="4"/>
        <v>#N/A</v>
      </c>
      <c r="AV13" s="302">
        <f t="shared" si="5"/>
        <v>10.14</v>
      </c>
      <c r="AW13" s="474"/>
      <c r="AX13" s="142"/>
      <c r="AY13" s="193"/>
      <c r="AZ13" s="97"/>
      <c r="BA13" s="72"/>
      <c r="BB13" s="64"/>
      <c r="BC13" s="146"/>
      <c r="BD13" s="173"/>
      <c r="BE13" s="142"/>
      <c r="BF13" s="166"/>
      <c r="BG13" s="7">
        <v>61</v>
      </c>
      <c r="BH13" s="216">
        <v>62</v>
      </c>
      <c r="BI13" s="328">
        <f t="shared" si="6"/>
        <v>62</v>
      </c>
      <c r="BJ13" s="143"/>
      <c r="BK13" s="239">
        <v>1</v>
      </c>
      <c r="BL13" s="281"/>
      <c r="BM13" s="244"/>
      <c r="BN13" s="243"/>
      <c r="BO13" s="244"/>
    </row>
    <row r="14" spans="1:67" ht="15" customHeight="1" thickBot="1">
      <c r="A14" s="100"/>
      <c r="B14" s="60">
        <v>41456</v>
      </c>
      <c r="C14" s="337" t="s">
        <v>1</v>
      </c>
      <c r="D14" s="430">
        <v>11</v>
      </c>
      <c r="E14" s="433">
        <f>IF(V14="","",AVERAGE(V14,AA14,AL14,AW14))</f>
        <v>2.75</v>
      </c>
      <c r="F14" s="198"/>
      <c r="G14" s="147"/>
      <c r="H14" s="148"/>
      <c r="I14" s="148"/>
      <c r="J14" s="148"/>
      <c r="K14" s="148"/>
      <c r="L14" s="454">
        <f>SUM(G14:K20)</f>
        <v>31.1</v>
      </c>
      <c r="M14" s="79"/>
      <c r="N14" s="80"/>
      <c r="O14" s="80"/>
      <c r="P14" s="80"/>
      <c r="Q14" s="123"/>
      <c r="R14" s="457">
        <f>SUM(M14:Q20)</f>
        <v>30.02</v>
      </c>
      <c r="S14" s="291" t="e">
        <f t="shared" si="1"/>
        <v>#N/A</v>
      </c>
      <c r="T14" s="291"/>
      <c r="U14" s="288">
        <v>7.5</v>
      </c>
      <c r="V14" s="433">
        <v>5</v>
      </c>
      <c r="W14" s="137"/>
      <c r="X14" s="168"/>
      <c r="Y14" s="172"/>
      <c r="Z14" s="137"/>
      <c r="AA14" s="433">
        <v>0</v>
      </c>
      <c r="AB14" s="137"/>
      <c r="AC14" s="168"/>
      <c r="AD14" s="183"/>
      <c r="AE14" s="183"/>
      <c r="AF14" s="231">
        <f>17.4+17.31</f>
        <v>34.709999999999994</v>
      </c>
      <c r="AG14" s="232">
        <v>7.6990740740740735E-2</v>
      </c>
      <c r="AH14" s="275">
        <v>18.78</v>
      </c>
      <c r="AI14" s="291">
        <f t="shared" si="2"/>
        <v>18.78</v>
      </c>
      <c r="AJ14" s="141">
        <v>18</v>
      </c>
      <c r="AK14" s="457">
        <f t="shared" ref="AK14" si="7">SUM(AF14:AF20)</f>
        <v>114.44999999999999</v>
      </c>
      <c r="AL14" s="433">
        <v>3</v>
      </c>
      <c r="AM14" s="186" t="s">
        <v>119</v>
      </c>
      <c r="AN14" s="187"/>
      <c r="AO14" s="205" t="s">
        <v>111</v>
      </c>
      <c r="AP14" s="235" t="s">
        <v>108</v>
      </c>
      <c r="AQ14" s="82"/>
      <c r="AR14" s="140"/>
      <c r="AS14" s="303" t="str">
        <f t="shared" si="0"/>
        <v/>
      </c>
      <c r="AT14" s="303" t="str">
        <f t="shared" si="3"/>
        <v/>
      </c>
      <c r="AU14" s="322" t="e">
        <f t="shared" si="4"/>
        <v>#N/A</v>
      </c>
      <c r="AV14" s="302">
        <f t="shared" si="5"/>
        <v>10.14</v>
      </c>
      <c r="AW14" s="472">
        <v>3</v>
      </c>
      <c r="AX14" s="140"/>
      <c r="AY14" s="187"/>
      <c r="AZ14" s="134"/>
      <c r="BA14" s="71"/>
      <c r="BB14" s="61"/>
      <c r="BC14" s="144"/>
      <c r="BD14" s="173"/>
      <c r="BE14" s="140"/>
      <c r="BF14" s="166"/>
      <c r="BG14" s="7">
        <v>61</v>
      </c>
      <c r="BH14" s="216">
        <v>62.7</v>
      </c>
      <c r="BI14" s="328">
        <f t="shared" si="6"/>
        <v>62.7</v>
      </c>
      <c r="BJ14" s="62" t="s">
        <v>138</v>
      </c>
      <c r="BK14" s="239">
        <v>1</v>
      </c>
      <c r="BL14" s="281"/>
      <c r="BM14" s="244"/>
      <c r="BN14" s="243"/>
      <c r="BO14" s="244"/>
    </row>
    <row r="15" spans="1:67" ht="15" customHeight="1" thickBot="1">
      <c r="A15" s="100"/>
      <c r="B15" s="60">
        <v>41457</v>
      </c>
      <c r="C15" s="337" t="s">
        <v>2</v>
      </c>
      <c r="D15" s="431"/>
      <c r="E15" s="434"/>
      <c r="F15" s="199"/>
      <c r="G15" s="149"/>
      <c r="H15" s="150"/>
      <c r="I15" s="150"/>
      <c r="J15" s="150"/>
      <c r="K15" s="150"/>
      <c r="L15" s="455"/>
      <c r="M15" s="229">
        <v>3.5</v>
      </c>
      <c r="N15" s="84"/>
      <c r="O15" s="84"/>
      <c r="P15" s="84"/>
      <c r="Q15" s="91"/>
      <c r="R15" s="458"/>
      <c r="S15" s="291" t="e">
        <f t="shared" si="1"/>
        <v>#N/A</v>
      </c>
      <c r="T15" s="292"/>
      <c r="U15" s="288">
        <v>7.5</v>
      </c>
      <c r="V15" s="434"/>
      <c r="W15" s="138" t="s">
        <v>122</v>
      </c>
      <c r="X15" s="166"/>
      <c r="Y15" s="170"/>
      <c r="Z15" s="138"/>
      <c r="AA15" s="434"/>
      <c r="AB15" s="138"/>
      <c r="AC15" s="166"/>
      <c r="AD15" s="155" t="s">
        <v>67</v>
      </c>
      <c r="AE15" s="155"/>
      <c r="AF15" s="85"/>
      <c r="AG15" s="85"/>
      <c r="AH15" s="141"/>
      <c r="AI15" s="291" t="e">
        <f t="shared" si="2"/>
        <v>#N/A</v>
      </c>
      <c r="AJ15" s="141">
        <v>18</v>
      </c>
      <c r="AK15" s="458"/>
      <c r="AL15" s="434"/>
      <c r="AM15" s="141"/>
      <c r="AN15" s="169"/>
      <c r="AO15" s="159" t="s">
        <v>54</v>
      </c>
      <c r="AP15" s="233">
        <v>2000</v>
      </c>
      <c r="AQ15" s="236">
        <v>2.9976851851851852E-2</v>
      </c>
      <c r="AR15" s="272">
        <v>9.7916666666666666E-2</v>
      </c>
      <c r="AS15" s="303">
        <f t="shared" si="0"/>
        <v>33.359073359073356</v>
      </c>
      <c r="AT15" s="303">
        <f t="shared" si="3"/>
        <v>10.007722007722007</v>
      </c>
      <c r="AU15" s="322">
        <f t="shared" si="4"/>
        <v>10.007722007722007</v>
      </c>
      <c r="AV15" s="302">
        <f t="shared" si="5"/>
        <v>10.14</v>
      </c>
      <c r="AW15" s="473"/>
      <c r="AX15" s="141"/>
      <c r="AY15" s="169"/>
      <c r="AZ15" s="332" t="s">
        <v>45</v>
      </c>
      <c r="BA15" s="70"/>
      <c r="BB15" s="63"/>
      <c r="BC15" s="145" t="s">
        <v>118</v>
      </c>
      <c r="BD15" s="173"/>
      <c r="BE15" s="141"/>
      <c r="BF15" s="166"/>
      <c r="BG15" s="7">
        <v>61</v>
      </c>
      <c r="BH15" s="216">
        <v>61.4</v>
      </c>
      <c r="BI15" s="328">
        <f t="shared" si="6"/>
        <v>61.4</v>
      </c>
      <c r="BJ15" s="57"/>
      <c r="BK15" s="239">
        <v>1</v>
      </c>
      <c r="BL15" s="281"/>
      <c r="BM15" s="244"/>
      <c r="BN15" s="243"/>
      <c r="BO15" s="244"/>
    </row>
    <row r="16" spans="1:67" ht="15" customHeight="1" thickBot="1">
      <c r="A16" s="100"/>
      <c r="B16" s="60">
        <v>41458</v>
      </c>
      <c r="C16" s="337" t="s">
        <v>3</v>
      </c>
      <c r="D16" s="431"/>
      <c r="E16" s="434"/>
      <c r="F16" s="199"/>
      <c r="G16" s="149"/>
      <c r="H16" s="150"/>
      <c r="I16" s="150"/>
      <c r="J16" s="151">
        <v>20</v>
      </c>
      <c r="K16" s="150"/>
      <c r="L16" s="455"/>
      <c r="M16" s="83"/>
      <c r="N16" s="230">
        <v>6.52</v>
      </c>
      <c r="O16" s="84"/>
      <c r="P16" s="84"/>
      <c r="Q16" s="91"/>
      <c r="R16" s="458"/>
      <c r="S16" s="291" t="e">
        <f t="shared" si="1"/>
        <v>#N/A</v>
      </c>
      <c r="T16" s="294"/>
      <c r="U16" s="288">
        <v>7.5</v>
      </c>
      <c r="V16" s="434"/>
      <c r="W16" s="138"/>
      <c r="X16" s="166"/>
      <c r="Y16" s="170"/>
      <c r="Z16" s="138"/>
      <c r="AA16" s="434"/>
      <c r="AB16" s="138"/>
      <c r="AC16" s="166"/>
      <c r="AD16" s="155"/>
      <c r="AE16" s="155"/>
      <c r="AF16" s="233">
        <v>6.96</v>
      </c>
      <c r="AG16" s="234">
        <v>4.3750000000000004E-2</v>
      </c>
      <c r="AH16" s="273">
        <v>6.63</v>
      </c>
      <c r="AI16" s="291">
        <f t="shared" si="2"/>
        <v>6.63</v>
      </c>
      <c r="AJ16" s="141">
        <v>18</v>
      </c>
      <c r="AK16" s="458"/>
      <c r="AL16" s="434"/>
      <c r="AM16" s="141" t="s">
        <v>120</v>
      </c>
      <c r="AN16" s="169"/>
      <c r="AO16" s="159"/>
      <c r="AP16" s="233">
        <v>2000</v>
      </c>
      <c r="AQ16" s="236">
        <v>3.0231481481481481E-2</v>
      </c>
      <c r="AR16" s="272">
        <v>9.8611111111111108E-2</v>
      </c>
      <c r="AS16" s="303">
        <f t="shared" si="0"/>
        <v>33.078101071975496</v>
      </c>
      <c r="AT16" s="303">
        <f t="shared" si="3"/>
        <v>9.9234303215926492</v>
      </c>
      <c r="AU16" s="322">
        <f t="shared" si="4"/>
        <v>9.9234303215926492</v>
      </c>
      <c r="AV16" s="302">
        <f t="shared" si="5"/>
        <v>10.14</v>
      </c>
      <c r="AW16" s="473"/>
      <c r="AX16" s="141"/>
      <c r="AY16" s="169"/>
      <c r="AZ16" s="96"/>
      <c r="BA16" s="70"/>
      <c r="BB16" s="63"/>
      <c r="BC16" s="145"/>
      <c r="BD16" s="173"/>
      <c r="BE16" s="141"/>
      <c r="BF16" s="166"/>
      <c r="BG16" s="7">
        <v>61</v>
      </c>
      <c r="BH16" s="216">
        <v>60.8</v>
      </c>
      <c r="BI16" s="328">
        <f t="shared" si="6"/>
        <v>60.8</v>
      </c>
      <c r="BJ16" s="57"/>
      <c r="BK16" s="239">
        <v>1</v>
      </c>
      <c r="BL16" s="281"/>
      <c r="BM16" s="244"/>
      <c r="BN16" s="243"/>
      <c r="BO16" s="244"/>
    </row>
    <row r="17" spans="1:67" ht="15" customHeight="1" thickBot="1">
      <c r="A17" s="100"/>
      <c r="B17" s="60">
        <v>41459</v>
      </c>
      <c r="C17" s="337" t="s">
        <v>4</v>
      </c>
      <c r="D17" s="431"/>
      <c r="E17" s="434"/>
      <c r="F17" s="199"/>
      <c r="G17" s="149"/>
      <c r="H17" s="150"/>
      <c r="I17" s="150"/>
      <c r="J17" s="150"/>
      <c r="K17" s="150"/>
      <c r="L17" s="455"/>
      <c r="M17" s="83"/>
      <c r="N17" s="84"/>
      <c r="O17" s="84"/>
      <c r="P17" s="84"/>
      <c r="Q17" s="91"/>
      <c r="R17" s="458"/>
      <c r="S17" s="291" t="e">
        <f t="shared" si="1"/>
        <v>#N/A</v>
      </c>
      <c r="T17" s="292"/>
      <c r="U17" s="288">
        <v>7.5</v>
      </c>
      <c r="V17" s="434"/>
      <c r="W17" s="138"/>
      <c r="X17" s="166"/>
      <c r="Y17" s="170"/>
      <c r="Z17" s="138"/>
      <c r="AA17" s="434"/>
      <c r="AB17" s="138"/>
      <c r="AC17" s="166"/>
      <c r="AD17" s="155"/>
      <c r="AE17" s="155"/>
      <c r="AF17" s="233">
        <v>27.54</v>
      </c>
      <c r="AG17" s="234">
        <v>9.0277777777777776E-2</v>
      </c>
      <c r="AH17" s="273">
        <v>12.71</v>
      </c>
      <c r="AI17" s="291">
        <f t="shared" si="2"/>
        <v>12.71</v>
      </c>
      <c r="AJ17" s="141">
        <v>18</v>
      </c>
      <c r="AK17" s="458"/>
      <c r="AL17" s="434"/>
      <c r="AM17" s="141" t="s">
        <v>142</v>
      </c>
      <c r="AN17" s="169"/>
      <c r="AO17" s="158" t="s">
        <v>56</v>
      </c>
      <c r="AP17" s="85"/>
      <c r="AQ17" s="85"/>
      <c r="AR17" s="141"/>
      <c r="AS17" s="303" t="str">
        <f t="shared" si="0"/>
        <v/>
      </c>
      <c r="AT17" s="303" t="str">
        <f t="shared" si="3"/>
        <v/>
      </c>
      <c r="AU17" s="322" t="e">
        <f t="shared" si="4"/>
        <v>#N/A</v>
      </c>
      <c r="AV17" s="302">
        <f t="shared" si="5"/>
        <v>10.14</v>
      </c>
      <c r="AW17" s="473"/>
      <c r="AX17" s="141"/>
      <c r="AY17" s="169"/>
      <c r="AZ17" s="96"/>
      <c r="BA17" s="70"/>
      <c r="BB17" s="63"/>
      <c r="BC17" s="145"/>
      <c r="BD17" s="173"/>
      <c r="BE17" s="141"/>
      <c r="BF17" s="166"/>
      <c r="BG17" s="7">
        <v>61</v>
      </c>
      <c r="BH17" s="216">
        <v>60.9</v>
      </c>
      <c r="BI17" s="328">
        <f t="shared" si="6"/>
        <v>60.9</v>
      </c>
      <c r="BJ17" s="57"/>
      <c r="BK17" s="239">
        <v>1</v>
      </c>
      <c r="BL17" s="281"/>
      <c r="BM17" s="244"/>
      <c r="BN17" s="243"/>
      <c r="BO17" s="244"/>
    </row>
    <row r="18" spans="1:67" ht="15.75" customHeight="1" thickBot="1">
      <c r="A18" s="100"/>
      <c r="B18" s="60">
        <v>41460</v>
      </c>
      <c r="C18" s="337" t="s">
        <v>5</v>
      </c>
      <c r="D18" s="431"/>
      <c r="E18" s="434"/>
      <c r="F18" s="199"/>
      <c r="G18" s="149"/>
      <c r="H18" s="150"/>
      <c r="I18" s="150">
        <v>8</v>
      </c>
      <c r="J18" s="154"/>
      <c r="K18" s="150"/>
      <c r="L18" s="455"/>
      <c r="M18" s="83"/>
      <c r="N18" s="84"/>
      <c r="O18" s="84"/>
      <c r="P18" s="2"/>
      <c r="Q18" s="91"/>
      <c r="R18" s="458"/>
      <c r="S18" s="291" t="e">
        <f t="shared" si="1"/>
        <v>#N/A</v>
      </c>
      <c r="T18" s="292"/>
      <c r="U18" s="288">
        <v>7.5</v>
      </c>
      <c r="V18" s="434"/>
      <c r="W18" s="138"/>
      <c r="X18" s="166"/>
      <c r="Y18" s="170"/>
      <c r="Z18" s="138"/>
      <c r="AA18" s="434"/>
      <c r="AB18" s="138"/>
      <c r="AC18" s="166"/>
      <c r="AD18" s="155"/>
      <c r="AE18" s="155"/>
      <c r="AF18" s="85"/>
      <c r="AG18" s="85"/>
      <c r="AH18" s="141"/>
      <c r="AI18" s="291" t="e">
        <f t="shared" si="2"/>
        <v>#N/A</v>
      </c>
      <c r="AJ18" s="141">
        <v>18</v>
      </c>
      <c r="AK18" s="458"/>
      <c r="AL18" s="434"/>
      <c r="AM18" s="141"/>
      <c r="AN18" s="169"/>
      <c r="AO18" s="159"/>
      <c r="AP18" s="85"/>
      <c r="AQ18" s="85"/>
      <c r="AR18" s="141"/>
      <c r="AS18" s="303" t="str">
        <f t="shared" si="0"/>
        <v/>
      </c>
      <c r="AT18" s="303" t="str">
        <f t="shared" si="3"/>
        <v/>
      </c>
      <c r="AU18" s="322" t="e">
        <f t="shared" si="4"/>
        <v>#N/A</v>
      </c>
      <c r="AV18" s="302">
        <f t="shared" si="5"/>
        <v>10.14</v>
      </c>
      <c r="AW18" s="473"/>
      <c r="AX18" s="141"/>
      <c r="AY18" s="169"/>
      <c r="AZ18" s="96"/>
      <c r="BA18" s="70"/>
      <c r="BB18" s="63"/>
      <c r="BC18" s="145"/>
      <c r="BD18" s="173"/>
      <c r="BE18" s="141"/>
      <c r="BF18" s="166"/>
      <c r="BG18" s="7">
        <v>61</v>
      </c>
      <c r="BH18" s="216">
        <v>61.3</v>
      </c>
      <c r="BI18" s="328">
        <f t="shared" si="6"/>
        <v>61.3</v>
      </c>
      <c r="BJ18" s="57"/>
      <c r="BK18" s="239">
        <v>1</v>
      </c>
      <c r="BL18" s="281"/>
      <c r="BM18" s="244"/>
      <c r="BN18" s="243"/>
      <c r="BO18" s="244"/>
    </row>
    <row r="19" spans="1:67" ht="15.75" customHeight="1" thickBot="1">
      <c r="A19" s="100"/>
      <c r="B19" s="277">
        <v>41461</v>
      </c>
      <c r="C19" s="339" t="s">
        <v>6</v>
      </c>
      <c r="D19" s="431"/>
      <c r="E19" s="434"/>
      <c r="F19" s="199"/>
      <c r="G19" s="149"/>
      <c r="H19" s="150"/>
      <c r="I19" s="150"/>
      <c r="J19" s="150"/>
      <c r="K19" s="151">
        <v>3.1</v>
      </c>
      <c r="L19" s="455"/>
      <c r="M19" s="83"/>
      <c r="N19" s="84"/>
      <c r="O19" s="84"/>
      <c r="P19" s="84"/>
      <c r="Q19" s="255">
        <v>20</v>
      </c>
      <c r="R19" s="458"/>
      <c r="S19" s="291">
        <f t="shared" si="1"/>
        <v>6.75</v>
      </c>
      <c r="T19" s="295">
        <v>6.75</v>
      </c>
      <c r="U19" s="288">
        <v>7.5</v>
      </c>
      <c r="V19" s="434"/>
      <c r="W19" s="141"/>
      <c r="X19" s="169"/>
      <c r="Y19" s="151" t="s">
        <v>52</v>
      </c>
      <c r="Z19" s="141"/>
      <c r="AA19" s="434"/>
      <c r="AB19" s="141"/>
      <c r="AC19" s="169"/>
      <c r="AD19" s="155"/>
      <c r="AE19" s="151" t="s">
        <v>68</v>
      </c>
      <c r="AF19" s="85"/>
      <c r="AG19" s="85"/>
      <c r="AH19" s="141"/>
      <c r="AI19" s="291" t="e">
        <f t="shared" si="2"/>
        <v>#N/A</v>
      </c>
      <c r="AJ19" s="141">
        <v>18</v>
      </c>
      <c r="AK19" s="458"/>
      <c r="AL19" s="434"/>
      <c r="AM19" s="141"/>
      <c r="AN19" s="169"/>
      <c r="AO19" s="159"/>
      <c r="AP19" s="85"/>
      <c r="AQ19" s="85"/>
      <c r="AR19" s="141"/>
      <c r="AS19" s="303" t="str">
        <f t="shared" si="0"/>
        <v/>
      </c>
      <c r="AT19" s="303" t="str">
        <f t="shared" si="3"/>
        <v/>
      </c>
      <c r="AU19" s="322" t="e">
        <f t="shared" si="4"/>
        <v>#N/A</v>
      </c>
      <c r="AV19" s="302">
        <f t="shared" si="5"/>
        <v>10.14</v>
      </c>
      <c r="AW19" s="473"/>
      <c r="AX19" s="141"/>
      <c r="AY19" s="169"/>
      <c r="AZ19" s="96"/>
      <c r="BA19" s="70"/>
      <c r="BB19" s="63"/>
      <c r="BC19" s="145"/>
      <c r="BD19" s="173"/>
      <c r="BE19" s="141"/>
      <c r="BF19" s="166"/>
      <c r="BG19" s="7">
        <v>61</v>
      </c>
      <c r="BH19" s="216">
        <v>61.9</v>
      </c>
      <c r="BI19" s="328">
        <f t="shared" si="6"/>
        <v>61.9</v>
      </c>
      <c r="BJ19" s="57"/>
      <c r="BK19" s="239">
        <v>1</v>
      </c>
      <c r="BL19" s="281"/>
      <c r="BM19" s="244"/>
      <c r="BN19" s="243"/>
      <c r="BO19" s="244"/>
    </row>
    <row r="20" spans="1:67" ht="15.75" customHeight="1" thickBot="1">
      <c r="A20" s="100"/>
      <c r="B20" s="277">
        <v>41462</v>
      </c>
      <c r="C20" s="339" t="s">
        <v>0</v>
      </c>
      <c r="D20" s="432"/>
      <c r="E20" s="435"/>
      <c r="F20" s="200"/>
      <c r="G20" s="152"/>
      <c r="H20" s="153"/>
      <c r="I20" s="153"/>
      <c r="J20" s="153"/>
      <c r="K20" s="153"/>
      <c r="L20" s="456"/>
      <c r="M20" s="87"/>
      <c r="N20" s="88"/>
      <c r="O20" s="88"/>
      <c r="P20" s="88"/>
      <c r="Q20" s="124"/>
      <c r="R20" s="459"/>
      <c r="S20" s="291" t="e">
        <f t="shared" si="1"/>
        <v>#N/A</v>
      </c>
      <c r="T20" s="293"/>
      <c r="U20" s="288">
        <v>7.5</v>
      </c>
      <c r="V20" s="435"/>
      <c r="W20" s="139"/>
      <c r="X20" s="167"/>
      <c r="Y20" s="171" t="s">
        <v>98</v>
      </c>
      <c r="Z20" s="139"/>
      <c r="AA20" s="435"/>
      <c r="AB20" s="139"/>
      <c r="AC20" s="167"/>
      <c r="AD20" s="185"/>
      <c r="AE20" s="185" t="s">
        <v>53</v>
      </c>
      <c r="AF20" s="253">
        <v>45.24</v>
      </c>
      <c r="AG20" s="254">
        <v>0.12204861111111111</v>
      </c>
      <c r="AH20" s="274">
        <v>15.44</v>
      </c>
      <c r="AI20" s="291">
        <f t="shared" si="2"/>
        <v>15.44</v>
      </c>
      <c r="AJ20" s="141">
        <v>18</v>
      </c>
      <c r="AK20" s="459"/>
      <c r="AL20" s="435"/>
      <c r="AM20" s="142" t="s">
        <v>141</v>
      </c>
      <c r="AN20" s="188"/>
      <c r="AO20" s="206"/>
      <c r="AP20" s="89"/>
      <c r="AQ20" s="89"/>
      <c r="AR20" s="142"/>
      <c r="AS20" s="303" t="str">
        <f t="shared" si="0"/>
        <v/>
      </c>
      <c r="AT20" s="303" t="str">
        <f t="shared" si="3"/>
        <v/>
      </c>
      <c r="AU20" s="322" t="e">
        <f t="shared" si="4"/>
        <v>#N/A</v>
      </c>
      <c r="AV20" s="302">
        <f t="shared" si="5"/>
        <v>10.14</v>
      </c>
      <c r="AW20" s="474"/>
      <c r="AX20" s="142"/>
      <c r="AY20" s="188"/>
      <c r="AZ20" s="97"/>
      <c r="BA20" s="72"/>
      <c r="BB20" s="64"/>
      <c r="BC20" s="146"/>
      <c r="BD20" s="173"/>
      <c r="BE20" s="142"/>
      <c r="BF20" s="166"/>
      <c r="BG20" s="7">
        <v>61</v>
      </c>
      <c r="BH20" s="216">
        <v>60.7</v>
      </c>
      <c r="BI20" s="328">
        <f t="shared" si="6"/>
        <v>60.7</v>
      </c>
      <c r="BJ20" s="276" t="s">
        <v>210</v>
      </c>
      <c r="BK20" s="239">
        <v>1</v>
      </c>
      <c r="BL20" s="281"/>
      <c r="BM20" s="244"/>
      <c r="BN20" s="243"/>
      <c r="BO20" s="244"/>
    </row>
    <row r="21" spans="1:67" ht="15" customHeight="1" thickBot="1">
      <c r="A21" s="99"/>
      <c r="B21" s="60">
        <v>41463</v>
      </c>
      <c r="C21" s="337" t="s">
        <v>1</v>
      </c>
      <c r="D21" s="430">
        <v>10</v>
      </c>
      <c r="E21" s="433" t="str">
        <f t="shared" ref="E21" si="8">IF(V21="","",AVERAGE(V21,AA21,AL21,AW21))</f>
        <v/>
      </c>
      <c r="F21" s="198"/>
      <c r="G21" s="147"/>
      <c r="H21" s="148"/>
      <c r="I21" s="148"/>
      <c r="J21" s="148"/>
      <c r="K21" s="148"/>
      <c r="L21" s="454">
        <f>SUM(G21:K27)</f>
        <v>28.1</v>
      </c>
      <c r="M21" s="79"/>
      <c r="N21" s="80"/>
      <c r="O21" s="80"/>
      <c r="P21" s="80"/>
      <c r="Q21" s="123"/>
      <c r="R21" s="457">
        <f>SUM(M21:Q27)</f>
        <v>19.5</v>
      </c>
      <c r="S21" s="291" t="e">
        <f t="shared" si="1"/>
        <v>#N/A</v>
      </c>
      <c r="T21" s="296"/>
      <c r="U21" s="288">
        <v>7.5</v>
      </c>
      <c r="V21" s="433"/>
      <c r="W21" s="138"/>
      <c r="X21" s="166"/>
      <c r="Y21" s="170"/>
      <c r="Z21" s="138"/>
      <c r="AA21" s="433"/>
      <c r="AB21" s="138"/>
      <c r="AC21" s="166"/>
      <c r="AD21" s="155"/>
      <c r="AE21" s="183"/>
      <c r="AF21" s="82"/>
      <c r="AG21" s="82"/>
      <c r="AH21" s="140"/>
      <c r="AI21" s="291" t="e">
        <f t="shared" si="2"/>
        <v>#N/A</v>
      </c>
      <c r="AJ21" s="141">
        <v>18</v>
      </c>
      <c r="AK21" s="457">
        <f t="shared" ref="AK21" si="9">SUM(AF21:AF27)</f>
        <v>28.46</v>
      </c>
      <c r="AL21" s="433"/>
      <c r="AM21" s="140"/>
      <c r="AN21" s="168"/>
      <c r="AO21" s="183" t="s">
        <v>49</v>
      </c>
      <c r="AP21" s="235" t="s">
        <v>108</v>
      </c>
      <c r="AQ21" s="82"/>
      <c r="AR21" s="140"/>
      <c r="AS21" s="303" t="str">
        <f t="shared" si="0"/>
        <v/>
      </c>
      <c r="AT21" s="303" t="str">
        <f t="shared" si="3"/>
        <v/>
      </c>
      <c r="AU21" s="322" t="e">
        <f t="shared" si="4"/>
        <v>#N/A</v>
      </c>
      <c r="AV21" s="302">
        <f t="shared" si="5"/>
        <v>10.14</v>
      </c>
      <c r="AW21" s="472"/>
      <c r="AX21" s="123"/>
      <c r="AY21" s="192"/>
      <c r="AZ21" s="118"/>
      <c r="BA21" s="71"/>
      <c r="BB21" s="61"/>
      <c r="BC21" s="144"/>
      <c r="BD21" s="173"/>
      <c r="BE21" s="140"/>
      <c r="BF21" s="166"/>
      <c r="BG21" s="7">
        <v>61</v>
      </c>
      <c r="BH21" s="216">
        <v>61</v>
      </c>
      <c r="BI21" s="328">
        <f t="shared" si="6"/>
        <v>61</v>
      </c>
      <c r="BJ21" s="62"/>
      <c r="BK21" s="239">
        <v>1</v>
      </c>
      <c r="BL21" s="281"/>
      <c r="BM21" s="244"/>
      <c r="BN21" s="243"/>
      <c r="BO21" s="244"/>
    </row>
    <row r="22" spans="1:67" ht="15" customHeight="1" thickBot="1">
      <c r="A22" s="100"/>
      <c r="B22" s="60">
        <v>41464</v>
      </c>
      <c r="C22" s="337" t="s">
        <v>2</v>
      </c>
      <c r="D22" s="431"/>
      <c r="E22" s="434"/>
      <c r="F22" s="199"/>
      <c r="G22" s="149"/>
      <c r="H22" s="150"/>
      <c r="I22" s="150"/>
      <c r="J22" s="150"/>
      <c r="K22" s="150"/>
      <c r="L22" s="455"/>
      <c r="M22" s="83"/>
      <c r="N22" s="230">
        <v>3.5</v>
      </c>
      <c r="O22" s="84"/>
      <c r="P22" s="84"/>
      <c r="Q22" s="255">
        <v>15</v>
      </c>
      <c r="R22" s="458"/>
      <c r="S22" s="291">
        <f t="shared" si="1"/>
        <v>6.9</v>
      </c>
      <c r="T22" s="297">
        <v>6.9</v>
      </c>
      <c r="U22" s="288">
        <v>7.5</v>
      </c>
      <c r="V22" s="434"/>
      <c r="W22" s="138" t="s">
        <v>122</v>
      </c>
      <c r="X22" s="166"/>
      <c r="Y22" s="170"/>
      <c r="Z22" s="138"/>
      <c r="AA22" s="434"/>
      <c r="AB22" s="138"/>
      <c r="AC22" s="166"/>
      <c r="AD22" s="184">
        <v>5.9027777777777783E-2</v>
      </c>
      <c r="AE22" s="155"/>
      <c r="AF22" s="85"/>
      <c r="AG22" s="85"/>
      <c r="AH22" s="141"/>
      <c r="AI22" s="291" t="e">
        <f t="shared" si="2"/>
        <v>#N/A</v>
      </c>
      <c r="AJ22" s="141">
        <v>18</v>
      </c>
      <c r="AK22" s="458"/>
      <c r="AL22" s="434"/>
      <c r="AM22" s="141"/>
      <c r="AN22" s="166"/>
      <c r="AO22" s="155" t="s">
        <v>51</v>
      </c>
      <c r="AP22" s="230">
        <v>2000</v>
      </c>
      <c r="AQ22" s="236">
        <v>2.9861111111111113E-2</v>
      </c>
      <c r="AR22" s="272">
        <v>9.7916666666666666E-2</v>
      </c>
      <c r="AS22" s="303">
        <f t="shared" si="0"/>
        <v>33.488372093023251</v>
      </c>
      <c r="AT22" s="303">
        <f t="shared" si="3"/>
        <v>10.046511627906975</v>
      </c>
      <c r="AU22" s="322">
        <f t="shared" si="4"/>
        <v>10.046511627906975</v>
      </c>
      <c r="AV22" s="302">
        <f t="shared" si="5"/>
        <v>10.14</v>
      </c>
      <c r="AW22" s="473"/>
      <c r="AX22" s="91"/>
      <c r="AY22" s="164"/>
      <c r="AZ22" s="332" t="s">
        <v>45</v>
      </c>
      <c r="BA22" s="70"/>
      <c r="BB22" s="63"/>
      <c r="BC22" s="145" t="s">
        <v>118</v>
      </c>
      <c r="BD22" s="173"/>
      <c r="BE22" s="141"/>
      <c r="BF22" s="166"/>
      <c r="BG22" s="7">
        <v>61</v>
      </c>
      <c r="BH22" s="216">
        <v>60.6</v>
      </c>
      <c r="BI22" s="328">
        <f t="shared" si="6"/>
        <v>60.6</v>
      </c>
      <c r="BJ22" s="57"/>
      <c r="BK22" s="239">
        <v>1</v>
      </c>
      <c r="BL22" s="281"/>
      <c r="BM22" s="244"/>
      <c r="BN22" s="243"/>
      <c r="BO22" s="244"/>
    </row>
    <row r="23" spans="1:67" ht="15" customHeight="1" thickBot="1">
      <c r="A23" s="100"/>
      <c r="B23" s="60">
        <v>41465</v>
      </c>
      <c r="C23" s="337" t="s">
        <v>3</v>
      </c>
      <c r="D23" s="431"/>
      <c r="E23" s="434"/>
      <c r="F23" s="199"/>
      <c r="G23" s="149"/>
      <c r="H23" s="150"/>
      <c r="I23" s="150"/>
      <c r="J23" s="151">
        <v>17</v>
      </c>
      <c r="K23" s="150"/>
      <c r="L23" s="455"/>
      <c r="M23" s="83"/>
      <c r="N23" s="84"/>
      <c r="O23" s="230">
        <v>1</v>
      </c>
      <c r="P23" s="84"/>
      <c r="Q23" s="91"/>
      <c r="R23" s="458"/>
      <c r="S23" s="291" t="e">
        <f t="shared" si="1"/>
        <v>#N/A</v>
      </c>
      <c r="T23" s="298"/>
      <c r="U23" s="288">
        <v>7.5</v>
      </c>
      <c r="V23" s="434"/>
      <c r="W23" s="138"/>
      <c r="X23" s="166"/>
      <c r="Y23" s="170"/>
      <c r="Z23" s="229" t="s">
        <v>52</v>
      </c>
      <c r="AA23" s="434"/>
      <c r="AB23" s="331" t="s">
        <v>234</v>
      </c>
      <c r="AC23" s="166"/>
      <c r="AD23" s="155"/>
      <c r="AE23" s="155"/>
      <c r="AF23" s="233">
        <v>28.46</v>
      </c>
      <c r="AG23" s="236">
        <v>5.9953703703703703E-2</v>
      </c>
      <c r="AH23" s="233">
        <v>19.78</v>
      </c>
      <c r="AI23" s="291">
        <f t="shared" si="2"/>
        <v>19.78</v>
      </c>
      <c r="AJ23" s="141">
        <v>18</v>
      </c>
      <c r="AK23" s="458"/>
      <c r="AL23" s="434"/>
      <c r="AM23" s="141"/>
      <c r="AN23" s="166"/>
      <c r="AO23" s="155"/>
      <c r="AP23" s="230">
        <v>2000</v>
      </c>
      <c r="AQ23" s="236">
        <v>3.1851851851851853E-2</v>
      </c>
      <c r="AR23" s="272">
        <v>0.10416666666666667</v>
      </c>
      <c r="AS23" s="303">
        <f t="shared" si="0"/>
        <v>31.395348837209301</v>
      </c>
      <c r="AT23" s="303">
        <f t="shared" si="3"/>
        <v>9.4186046511627914</v>
      </c>
      <c r="AU23" s="322">
        <f t="shared" si="4"/>
        <v>9.4186046511627914</v>
      </c>
      <c r="AV23" s="302">
        <f t="shared" si="5"/>
        <v>10.14</v>
      </c>
      <c r="AW23" s="473"/>
      <c r="AX23" s="91"/>
      <c r="AY23" s="164"/>
      <c r="AZ23" s="119"/>
      <c r="BA23" s="70"/>
      <c r="BB23" s="63"/>
      <c r="BC23" s="145"/>
      <c r="BD23" s="173"/>
      <c r="BE23" s="141"/>
      <c r="BF23" s="166"/>
      <c r="BG23" s="7">
        <v>61</v>
      </c>
      <c r="BH23" s="216">
        <v>60</v>
      </c>
      <c r="BI23" s="328">
        <f t="shared" si="6"/>
        <v>60</v>
      </c>
      <c r="BJ23" s="57"/>
      <c r="BK23" s="239">
        <v>1</v>
      </c>
      <c r="BL23" s="281"/>
      <c r="BM23" s="244"/>
      <c r="BN23" s="243"/>
      <c r="BO23" s="244"/>
    </row>
    <row r="24" spans="1:67" ht="15" customHeight="1" thickBot="1">
      <c r="A24" s="100"/>
      <c r="B24" s="60">
        <v>41466</v>
      </c>
      <c r="C24" s="337" t="s">
        <v>4</v>
      </c>
      <c r="D24" s="431"/>
      <c r="E24" s="434"/>
      <c r="F24" s="199"/>
      <c r="G24" s="149"/>
      <c r="H24" s="150"/>
      <c r="I24" s="150"/>
      <c r="J24" s="150"/>
      <c r="K24" s="150"/>
      <c r="L24" s="455"/>
      <c r="M24" s="83"/>
      <c r="N24" s="84"/>
      <c r="O24" s="84"/>
      <c r="P24" s="84"/>
      <c r="Q24" s="91"/>
      <c r="R24" s="458"/>
      <c r="S24" s="291" t="e">
        <f t="shared" si="1"/>
        <v>#N/A</v>
      </c>
      <c r="T24" s="298"/>
      <c r="U24" s="288">
        <v>7.5</v>
      </c>
      <c r="V24" s="434"/>
      <c r="W24" s="138"/>
      <c r="X24" s="166"/>
      <c r="Y24" s="170"/>
      <c r="Z24" s="138"/>
      <c r="AA24" s="434"/>
      <c r="AB24" s="138"/>
      <c r="AC24" s="166"/>
      <c r="AD24" s="155"/>
      <c r="AE24" s="155"/>
      <c r="AF24" s="85"/>
      <c r="AG24" s="85"/>
      <c r="AH24" s="141"/>
      <c r="AI24" s="291" t="e">
        <f t="shared" si="2"/>
        <v>#N/A</v>
      </c>
      <c r="AJ24" s="141">
        <v>18</v>
      </c>
      <c r="AK24" s="458"/>
      <c r="AL24" s="434"/>
      <c r="AM24" s="141"/>
      <c r="AN24" s="166"/>
      <c r="AO24" s="151" t="s">
        <v>64</v>
      </c>
      <c r="AP24" s="230" t="s">
        <v>235</v>
      </c>
      <c r="AQ24" s="85"/>
      <c r="AR24" s="234">
        <v>8.1250000000000003E-2</v>
      </c>
      <c r="AS24" s="303" t="str">
        <f t="shared" si="0"/>
        <v/>
      </c>
      <c r="AT24" s="303" t="str">
        <f t="shared" si="3"/>
        <v/>
      </c>
      <c r="AU24" s="322" t="e">
        <f t="shared" si="4"/>
        <v>#N/A</v>
      </c>
      <c r="AV24" s="302">
        <f t="shared" si="5"/>
        <v>10.14</v>
      </c>
      <c r="AW24" s="473"/>
      <c r="AX24" s="91" t="s">
        <v>240</v>
      </c>
      <c r="AY24" s="164"/>
      <c r="AZ24" s="119"/>
      <c r="BA24" s="70"/>
      <c r="BB24" s="63"/>
      <c r="BC24" s="145"/>
      <c r="BD24" s="173"/>
      <c r="BE24" s="141"/>
      <c r="BF24" s="166"/>
      <c r="BG24" s="7">
        <v>61</v>
      </c>
      <c r="BH24" s="216"/>
      <c r="BI24" s="328" t="e">
        <f t="shared" si="6"/>
        <v>#N/A</v>
      </c>
      <c r="BJ24" s="57"/>
      <c r="BK24" s="239">
        <v>1</v>
      </c>
      <c r="BL24" s="281"/>
      <c r="BM24" s="244"/>
      <c r="BN24" s="243"/>
      <c r="BO24" s="244"/>
    </row>
    <row r="25" spans="1:67" ht="15" customHeight="1" thickBot="1">
      <c r="A25" s="251" t="s">
        <v>129</v>
      </c>
      <c r="B25" s="212">
        <v>41467</v>
      </c>
      <c r="C25" s="338" t="s">
        <v>5</v>
      </c>
      <c r="D25" s="431"/>
      <c r="E25" s="434"/>
      <c r="F25" s="199"/>
      <c r="G25" s="149"/>
      <c r="H25" s="150"/>
      <c r="I25" s="150">
        <v>8</v>
      </c>
      <c r="J25" s="154"/>
      <c r="K25" s="150"/>
      <c r="L25" s="455"/>
      <c r="M25" s="83"/>
      <c r="N25" s="84"/>
      <c r="O25" s="84"/>
      <c r="P25" s="84"/>
      <c r="Q25" s="91"/>
      <c r="R25" s="458"/>
      <c r="S25" s="291" t="e">
        <f t="shared" si="1"/>
        <v>#N/A</v>
      </c>
      <c r="T25" s="298"/>
      <c r="U25" s="288">
        <v>7.5</v>
      </c>
      <c r="V25" s="434"/>
      <c r="W25" s="138"/>
      <c r="X25" s="166"/>
      <c r="Y25" s="170"/>
      <c r="Z25" s="138"/>
      <c r="AA25" s="434"/>
      <c r="AB25" s="138"/>
      <c r="AC25" s="166"/>
      <c r="AD25" s="155"/>
      <c r="AE25" s="155"/>
      <c r="AF25" s="85"/>
      <c r="AG25" s="85"/>
      <c r="AH25" s="141"/>
      <c r="AI25" s="291" t="e">
        <f t="shared" si="2"/>
        <v>#N/A</v>
      </c>
      <c r="AJ25" s="141">
        <v>18</v>
      </c>
      <c r="AK25" s="458"/>
      <c r="AL25" s="434"/>
      <c r="AM25" s="141"/>
      <c r="AN25" s="162"/>
      <c r="AO25" s="155"/>
      <c r="AP25" s="86"/>
      <c r="AQ25" s="81"/>
      <c r="AR25" s="81"/>
      <c r="AS25" s="303" t="str">
        <f t="shared" si="0"/>
        <v/>
      </c>
      <c r="AT25" s="303" t="str">
        <f t="shared" si="3"/>
        <v/>
      </c>
      <c r="AU25" s="322" t="e">
        <f t="shared" si="4"/>
        <v>#N/A</v>
      </c>
      <c r="AV25" s="302">
        <f t="shared" si="5"/>
        <v>10.14</v>
      </c>
      <c r="AW25" s="473"/>
      <c r="AX25" s="86"/>
      <c r="AY25" s="162"/>
      <c r="AZ25" s="119"/>
      <c r="BA25" s="70"/>
      <c r="BB25" s="63"/>
      <c r="BC25" s="145"/>
      <c r="BD25" s="173"/>
      <c r="BE25" s="141"/>
      <c r="BF25" s="166"/>
      <c r="BG25" s="7">
        <v>61</v>
      </c>
      <c r="BH25" s="216"/>
      <c r="BI25" s="328" t="e">
        <f t="shared" si="6"/>
        <v>#N/A</v>
      </c>
      <c r="BJ25" s="57"/>
      <c r="BK25" s="239">
        <v>1</v>
      </c>
      <c r="BL25" s="281"/>
      <c r="BM25" s="244"/>
      <c r="BN25" s="243"/>
      <c r="BO25" s="244"/>
    </row>
    <row r="26" spans="1:67" ht="15" customHeight="1" thickBot="1">
      <c r="A26" s="251" t="s">
        <v>129</v>
      </c>
      <c r="B26" s="212">
        <v>41468</v>
      </c>
      <c r="C26" s="338" t="s">
        <v>6</v>
      </c>
      <c r="D26" s="431"/>
      <c r="E26" s="434"/>
      <c r="F26" s="199"/>
      <c r="G26" s="149"/>
      <c r="H26" s="150"/>
      <c r="I26" s="150"/>
      <c r="J26" s="151">
        <v>3.1</v>
      </c>
      <c r="K26" s="155"/>
      <c r="L26" s="455"/>
      <c r="M26" s="83"/>
      <c r="N26" s="84"/>
      <c r="O26" s="84"/>
      <c r="P26" s="84"/>
      <c r="Q26" s="91"/>
      <c r="R26" s="458"/>
      <c r="S26" s="291" t="e">
        <f t="shared" si="1"/>
        <v>#N/A</v>
      </c>
      <c r="T26" s="298"/>
      <c r="U26" s="288">
        <v>7.5</v>
      </c>
      <c r="V26" s="434"/>
      <c r="W26" s="138"/>
      <c r="X26" s="166"/>
      <c r="Y26" s="151" t="s">
        <v>52</v>
      </c>
      <c r="Z26" s="141"/>
      <c r="AA26" s="434"/>
      <c r="AB26" s="141"/>
      <c r="AC26" s="169"/>
      <c r="AD26" s="155"/>
      <c r="AE26" s="151" t="s">
        <v>65</v>
      </c>
      <c r="AF26" s="85"/>
      <c r="AG26" s="85"/>
      <c r="AH26" s="141"/>
      <c r="AI26" s="291" t="e">
        <f t="shared" si="2"/>
        <v>#N/A</v>
      </c>
      <c r="AJ26" s="141">
        <v>18</v>
      </c>
      <c r="AK26" s="458"/>
      <c r="AL26" s="434"/>
      <c r="AM26" s="141"/>
      <c r="AN26" s="166"/>
      <c r="AO26" s="155"/>
      <c r="AP26" s="84"/>
      <c r="AQ26" s="85"/>
      <c r="AR26" s="141"/>
      <c r="AS26" s="303" t="str">
        <f t="shared" si="0"/>
        <v/>
      </c>
      <c r="AT26" s="303" t="str">
        <f t="shared" si="3"/>
        <v/>
      </c>
      <c r="AU26" s="322" t="e">
        <f t="shared" si="4"/>
        <v>#N/A</v>
      </c>
      <c r="AV26" s="302">
        <f t="shared" si="5"/>
        <v>10.14</v>
      </c>
      <c r="AW26" s="473"/>
      <c r="AX26" s="91"/>
      <c r="AY26" s="164"/>
      <c r="AZ26" s="119"/>
      <c r="BA26" s="70"/>
      <c r="BB26" s="63"/>
      <c r="BC26" s="145"/>
      <c r="BD26" s="173"/>
      <c r="BE26" s="141"/>
      <c r="BF26" s="166"/>
      <c r="BG26" s="7">
        <v>61</v>
      </c>
      <c r="BH26" s="216"/>
      <c r="BI26" s="328" t="e">
        <f t="shared" si="6"/>
        <v>#N/A</v>
      </c>
      <c r="BJ26" s="57"/>
      <c r="BK26" s="239">
        <v>1</v>
      </c>
      <c r="BL26" s="281"/>
      <c r="BM26" s="244"/>
      <c r="BN26" s="243"/>
      <c r="BO26" s="244"/>
    </row>
    <row r="27" spans="1:67" ht="15.75" customHeight="1" thickBot="1">
      <c r="A27" s="100"/>
      <c r="B27" s="277">
        <v>41469</v>
      </c>
      <c r="C27" s="339" t="s">
        <v>0</v>
      </c>
      <c r="D27" s="432"/>
      <c r="E27" s="435"/>
      <c r="F27" s="200"/>
      <c r="G27" s="152"/>
      <c r="H27" s="153"/>
      <c r="I27" s="153"/>
      <c r="J27" s="153"/>
      <c r="K27" s="153"/>
      <c r="L27" s="456"/>
      <c r="M27" s="87"/>
      <c r="N27" s="88"/>
      <c r="O27" s="88"/>
      <c r="P27" s="88"/>
      <c r="Q27" s="124"/>
      <c r="R27" s="459"/>
      <c r="S27" s="291" t="e">
        <f t="shared" si="1"/>
        <v>#N/A</v>
      </c>
      <c r="T27" s="299"/>
      <c r="U27" s="288">
        <v>7.5</v>
      </c>
      <c r="V27" s="435"/>
      <c r="W27" s="139"/>
      <c r="X27" s="167"/>
      <c r="Y27" s="171" t="s">
        <v>98</v>
      </c>
      <c r="Z27" s="139"/>
      <c r="AA27" s="435"/>
      <c r="AB27" s="139"/>
      <c r="AC27" s="167"/>
      <c r="AD27" s="185"/>
      <c r="AE27" s="185" t="s">
        <v>53</v>
      </c>
      <c r="AF27" s="89"/>
      <c r="AG27" s="89"/>
      <c r="AH27" s="142"/>
      <c r="AI27" s="291" t="e">
        <f t="shared" si="2"/>
        <v>#N/A</v>
      </c>
      <c r="AJ27" s="141">
        <v>18</v>
      </c>
      <c r="AK27" s="459"/>
      <c r="AL27" s="435"/>
      <c r="AM27" s="142"/>
      <c r="AN27" s="167"/>
      <c r="AO27" s="185" t="s">
        <v>243</v>
      </c>
      <c r="AP27" s="88"/>
      <c r="AQ27" s="89"/>
      <c r="AR27" s="142"/>
      <c r="AS27" s="303" t="str">
        <f t="shared" si="0"/>
        <v/>
      </c>
      <c r="AT27" s="303" t="str">
        <f t="shared" si="3"/>
        <v/>
      </c>
      <c r="AU27" s="322" t="e">
        <f t="shared" si="4"/>
        <v>#N/A</v>
      </c>
      <c r="AV27" s="302">
        <f t="shared" si="5"/>
        <v>10.14</v>
      </c>
      <c r="AW27" s="474"/>
      <c r="AX27" s="124"/>
      <c r="AY27" s="193"/>
      <c r="AZ27" s="120"/>
      <c r="BA27" s="72"/>
      <c r="BB27" s="64"/>
      <c r="BC27" s="146"/>
      <c r="BD27" s="173"/>
      <c r="BE27" s="142"/>
      <c r="BF27" s="166"/>
      <c r="BG27" s="7">
        <v>61</v>
      </c>
      <c r="BH27" s="216"/>
      <c r="BI27" s="328" t="e">
        <f t="shared" si="6"/>
        <v>#N/A</v>
      </c>
      <c r="BJ27" s="143"/>
      <c r="BK27" s="239">
        <v>1</v>
      </c>
      <c r="BL27" s="281"/>
      <c r="BM27" s="244"/>
      <c r="BN27" s="243"/>
      <c r="BO27" s="244"/>
    </row>
    <row r="28" spans="1:67" ht="15" customHeight="1" thickBot="1">
      <c r="A28" s="100"/>
      <c r="B28" s="60">
        <v>41470</v>
      </c>
      <c r="C28" s="337" t="s">
        <v>1</v>
      </c>
      <c r="D28" s="430">
        <v>9</v>
      </c>
      <c r="E28" s="433" t="str">
        <f t="shared" ref="E28" si="10">IF(V28="","",AVERAGE(V28,AA28,AL28,AW28))</f>
        <v/>
      </c>
      <c r="F28" s="198"/>
      <c r="G28" s="147"/>
      <c r="H28" s="148"/>
      <c r="I28" s="148"/>
      <c r="J28" s="148"/>
      <c r="K28" s="148"/>
      <c r="L28" s="454">
        <f>SUM(G28:K34)</f>
        <v>31.1</v>
      </c>
      <c r="M28" s="79"/>
      <c r="N28" s="80"/>
      <c r="O28" s="80"/>
      <c r="P28" s="80"/>
      <c r="Q28" s="123"/>
      <c r="R28" s="457">
        <f>SUM(M28:Q34)</f>
        <v>0</v>
      </c>
      <c r="S28" s="291" t="e">
        <f t="shared" si="1"/>
        <v>#N/A</v>
      </c>
      <c r="T28" s="296"/>
      <c r="U28" s="288">
        <v>7.5</v>
      </c>
      <c r="V28" s="433"/>
      <c r="W28" s="137"/>
      <c r="X28" s="168"/>
      <c r="Y28" s="172"/>
      <c r="Z28" s="137"/>
      <c r="AA28" s="433"/>
      <c r="AB28" s="137"/>
      <c r="AC28" s="168"/>
      <c r="AD28" s="183"/>
      <c r="AE28" s="183"/>
      <c r="AF28" s="82"/>
      <c r="AG28" s="82"/>
      <c r="AH28" s="140"/>
      <c r="AI28" s="291" t="e">
        <f t="shared" si="2"/>
        <v>#N/A</v>
      </c>
      <c r="AJ28" s="141">
        <v>18</v>
      </c>
      <c r="AK28" s="457">
        <f t="shared" ref="AK28" si="11">SUM(AF28:AF34)</f>
        <v>0</v>
      </c>
      <c r="AL28" s="433"/>
      <c r="AM28" s="140"/>
      <c r="AN28" s="187"/>
      <c r="AO28" s="183"/>
      <c r="AP28" s="82"/>
      <c r="AQ28" s="82"/>
      <c r="AR28" s="140"/>
      <c r="AS28" s="303" t="str">
        <f t="shared" si="0"/>
        <v/>
      </c>
      <c r="AT28" s="303" t="str">
        <f t="shared" si="3"/>
        <v/>
      </c>
      <c r="AU28" s="322" t="e">
        <f t="shared" si="4"/>
        <v>#N/A</v>
      </c>
      <c r="AV28" s="302">
        <f t="shared" si="5"/>
        <v>10.14</v>
      </c>
      <c r="AW28" s="472"/>
      <c r="AX28" s="140"/>
      <c r="AY28" s="187"/>
      <c r="AZ28" s="118"/>
      <c r="BA28" s="71"/>
      <c r="BB28" s="61"/>
      <c r="BC28" s="144"/>
      <c r="BD28" s="173"/>
      <c r="BE28" s="140"/>
      <c r="BF28" s="166"/>
      <c r="BG28" s="7">
        <v>61</v>
      </c>
      <c r="BH28" s="216"/>
      <c r="BI28" s="328" t="e">
        <f t="shared" si="6"/>
        <v>#N/A</v>
      </c>
      <c r="BJ28" s="62"/>
      <c r="BK28" s="239">
        <v>1</v>
      </c>
      <c r="BL28" s="281"/>
      <c r="BM28" s="244"/>
      <c r="BN28" s="243"/>
      <c r="BO28" s="244"/>
    </row>
    <row r="29" spans="1:67" ht="15" customHeight="1" thickBot="1">
      <c r="A29" s="100"/>
      <c r="B29" s="60">
        <v>41471</v>
      </c>
      <c r="C29" s="337" t="s">
        <v>2</v>
      </c>
      <c r="D29" s="431"/>
      <c r="E29" s="434"/>
      <c r="F29" s="199"/>
      <c r="G29" s="149"/>
      <c r="H29" s="150"/>
      <c r="I29" s="150"/>
      <c r="J29" s="150"/>
      <c r="K29" s="150"/>
      <c r="L29" s="455"/>
      <c r="M29" s="83"/>
      <c r="N29" s="84"/>
      <c r="O29" s="84"/>
      <c r="P29" s="84"/>
      <c r="Q29" s="91"/>
      <c r="R29" s="458"/>
      <c r="S29" s="291" t="e">
        <f t="shared" si="1"/>
        <v>#N/A</v>
      </c>
      <c r="T29" s="298"/>
      <c r="U29" s="288">
        <v>7.5</v>
      </c>
      <c r="V29" s="434"/>
      <c r="W29" s="138"/>
      <c r="X29" s="166"/>
      <c r="Y29" s="170"/>
      <c r="Z29" s="138"/>
      <c r="AA29" s="434"/>
      <c r="AB29" s="138"/>
      <c r="AC29" s="166"/>
      <c r="AD29" s="155" t="s">
        <v>67</v>
      </c>
      <c r="AE29" s="155"/>
      <c r="AF29" s="85"/>
      <c r="AG29" s="85"/>
      <c r="AH29" s="141"/>
      <c r="AI29" s="291" t="e">
        <f t="shared" si="2"/>
        <v>#N/A</v>
      </c>
      <c r="AJ29" s="141">
        <v>18</v>
      </c>
      <c r="AK29" s="458"/>
      <c r="AL29" s="434"/>
      <c r="AM29" s="141"/>
      <c r="AN29" s="169"/>
      <c r="AO29" s="155" t="s">
        <v>54</v>
      </c>
      <c r="AP29" s="85"/>
      <c r="AQ29" s="85"/>
      <c r="AR29" s="141"/>
      <c r="AS29" s="303" t="str">
        <f t="shared" si="0"/>
        <v/>
      </c>
      <c r="AT29" s="303" t="str">
        <f t="shared" si="3"/>
        <v/>
      </c>
      <c r="AU29" s="322" t="e">
        <f t="shared" si="4"/>
        <v>#N/A</v>
      </c>
      <c r="AV29" s="302">
        <f t="shared" si="5"/>
        <v>10.14</v>
      </c>
      <c r="AW29" s="473"/>
      <c r="AX29" s="141"/>
      <c r="AY29" s="169"/>
      <c r="AZ29" s="119"/>
      <c r="BA29" s="70"/>
      <c r="BB29" s="63"/>
      <c r="BC29" s="145"/>
      <c r="BD29" s="173"/>
      <c r="BE29" s="141"/>
      <c r="BF29" s="166"/>
      <c r="BG29" s="7">
        <v>61</v>
      </c>
      <c r="BH29" s="216"/>
      <c r="BI29" s="328" t="e">
        <f t="shared" si="6"/>
        <v>#N/A</v>
      </c>
      <c r="BJ29" s="57"/>
      <c r="BK29" s="239">
        <v>1</v>
      </c>
      <c r="BL29" s="281"/>
      <c r="BM29" s="244"/>
      <c r="BN29" s="243"/>
      <c r="BO29" s="244"/>
    </row>
    <row r="30" spans="1:67" ht="15" customHeight="1" thickBot="1">
      <c r="A30" s="100"/>
      <c r="B30" s="60">
        <v>41472</v>
      </c>
      <c r="C30" s="337" t="s">
        <v>3</v>
      </c>
      <c r="D30" s="431"/>
      <c r="E30" s="434"/>
      <c r="F30" s="199"/>
      <c r="G30" s="149"/>
      <c r="H30" s="150"/>
      <c r="I30" s="150"/>
      <c r="J30" s="151">
        <v>20</v>
      </c>
      <c r="K30" s="150"/>
      <c r="L30" s="455"/>
      <c r="M30" s="83"/>
      <c r="N30" s="84"/>
      <c r="O30" s="84"/>
      <c r="P30" s="84"/>
      <c r="Q30" s="91"/>
      <c r="R30" s="458"/>
      <c r="S30" s="291" t="e">
        <f t="shared" si="1"/>
        <v>#N/A</v>
      </c>
      <c r="T30" s="298"/>
      <c r="U30" s="288">
        <v>7.5</v>
      </c>
      <c r="V30" s="434"/>
      <c r="W30" s="138"/>
      <c r="X30" s="166"/>
      <c r="Y30" s="170"/>
      <c r="Z30" s="138"/>
      <c r="AA30" s="434"/>
      <c r="AB30" s="138"/>
      <c r="AC30" s="166"/>
      <c r="AD30" s="155"/>
      <c r="AE30" s="155"/>
      <c r="AF30" s="85"/>
      <c r="AG30" s="85"/>
      <c r="AH30" s="141"/>
      <c r="AI30" s="291" t="e">
        <f t="shared" si="2"/>
        <v>#N/A</v>
      </c>
      <c r="AJ30" s="141">
        <v>18</v>
      </c>
      <c r="AK30" s="458"/>
      <c r="AL30" s="434"/>
      <c r="AM30" s="141"/>
      <c r="AN30" s="169"/>
      <c r="AO30" s="155"/>
      <c r="AP30" s="85"/>
      <c r="AQ30" s="85"/>
      <c r="AR30" s="141"/>
      <c r="AS30" s="303" t="str">
        <f t="shared" si="0"/>
        <v/>
      </c>
      <c r="AT30" s="303" t="str">
        <f t="shared" si="3"/>
        <v/>
      </c>
      <c r="AU30" s="322" t="e">
        <f t="shared" si="4"/>
        <v>#N/A</v>
      </c>
      <c r="AV30" s="302">
        <f t="shared" si="5"/>
        <v>10.14</v>
      </c>
      <c r="AW30" s="473"/>
      <c r="AX30" s="141"/>
      <c r="AY30" s="169"/>
      <c r="AZ30" s="119"/>
      <c r="BA30" s="70"/>
      <c r="BB30" s="63"/>
      <c r="BC30" s="145"/>
      <c r="BD30" s="173"/>
      <c r="BE30" s="141"/>
      <c r="BF30" s="166"/>
      <c r="BG30" s="7">
        <v>61</v>
      </c>
      <c r="BH30" s="216"/>
      <c r="BI30" s="328" t="e">
        <f t="shared" si="6"/>
        <v>#N/A</v>
      </c>
      <c r="BJ30" s="57"/>
      <c r="BK30" s="239">
        <v>1</v>
      </c>
      <c r="BL30" s="281"/>
      <c r="BM30" s="244"/>
      <c r="BN30" s="243"/>
      <c r="BO30" s="244"/>
    </row>
    <row r="31" spans="1:67" ht="15" customHeight="1" thickBot="1">
      <c r="A31" s="100"/>
      <c r="B31" s="60">
        <v>41473</v>
      </c>
      <c r="C31" s="337" t="s">
        <v>4</v>
      </c>
      <c r="D31" s="431"/>
      <c r="E31" s="434"/>
      <c r="F31" s="199"/>
      <c r="G31" s="149"/>
      <c r="H31" s="150"/>
      <c r="I31" s="150"/>
      <c r="J31" s="150"/>
      <c r="K31" s="150"/>
      <c r="L31" s="455"/>
      <c r="M31" s="83"/>
      <c r="N31" s="84"/>
      <c r="O31" s="84"/>
      <c r="P31" s="84"/>
      <c r="Q31" s="91"/>
      <c r="R31" s="458"/>
      <c r="S31" s="291" t="e">
        <f t="shared" si="1"/>
        <v>#N/A</v>
      </c>
      <c r="T31" s="298"/>
      <c r="U31" s="288">
        <v>7.5</v>
      </c>
      <c r="V31" s="434"/>
      <c r="W31" s="138"/>
      <c r="X31" s="166"/>
      <c r="Y31" s="170"/>
      <c r="Z31" s="138"/>
      <c r="AA31" s="434"/>
      <c r="AB31" s="138"/>
      <c r="AC31" s="166"/>
      <c r="AD31" s="155"/>
      <c r="AE31" s="155"/>
      <c r="AF31" s="85"/>
      <c r="AG31" s="85"/>
      <c r="AH31" s="141"/>
      <c r="AI31" s="291" t="e">
        <f t="shared" si="2"/>
        <v>#N/A</v>
      </c>
      <c r="AJ31" s="141">
        <v>18</v>
      </c>
      <c r="AK31" s="458"/>
      <c r="AL31" s="434"/>
      <c r="AM31" s="141"/>
      <c r="AN31" s="169"/>
      <c r="AO31" s="151" t="s">
        <v>56</v>
      </c>
      <c r="AP31" s="85"/>
      <c r="AQ31" s="85"/>
      <c r="AR31" s="141"/>
      <c r="AS31" s="303" t="str">
        <f t="shared" si="0"/>
        <v/>
      </c>
      <c r="AT31" s="303" t="str">
        <f t="shared" si="3"/>
        <v/>
      </c>
      <c r="AU31" s="322" t="e">
        <f t="shared" si="4"/>
        <v>#N/A</v>
      </c>
      <c r="AV31" s="302">
        <f t="shared" si="5"/>
        <v>10.14</v>
      </c>
      <c r="AW31" s="473"/>
      <c r="AX31" s="141"/>
      <c r="AY31" s="169"/>
      <c r="AZ31" s="119"/>
      <c r="BA31" s="70"/>
      <c r="BB31" s="63"/>
      <c r="BC31" s="145"/>
      <c r="BD31" s="173"/>
      <c r="BE31" s="141"/>
      <c r="BF31" s="166"/>
      <c r="BG31" s="7">
        <v>61</v>
      </c>
      <c r="BH31" s="216"/>
      <c r="BI31" s="328" t="e">
        <f t="shared" si="6"/>
        <v>#N/A</v>
      </c>
      <c r="BJ31" s="57"/>
      <c r="BK31" s="239">
        <v>1</v>
      </c>
      <c r="BL31" s="281"/>
      <c r="BM31" s="244"/>
      <c r="BN31" s="243"/>
      <c r="BO31" s="244"/>
    </row>
    <row r="32" spans="1:67" ht="15" customHeight="1" thickBot="1">
      <c r="A32" s="100"/>
      <c r="B32" s="60">
        <v>41474</v>
      </c>
      <c r="C32" s="337" t="s">
        <v>5</v>
      </c>
      <c r="D32" s="431"/>
      <c r="E32" s="434"/>
      <c r="F32" s="199"/>
      <c r="G32" s="149"/>
      <c r="H32" s="150"/>
      <c r="I32" s="150">
        <v>8</v>
      </c>
      <c r="J32" s="154"/>
      <c r="K32" s="150"/>
      <c r="L32" s="455"/>
      <c r="M32" s="83"/>
      <c r="N32" s="84"/>
      <c r="O32" s="84"/>
      <c r="P32" s="84"/>
      <c r="Q32" s="91"/>
      <c r="R32" s="458"/>
      <c r="S32" s="291" t="e">
        <f t="shared" si="1"/>
        <v>#N/A</v>
      </c>
      <c r="T32" s="298"/>
      <c r="U32" s="288">
        <v>7.5</v>
      </c>
      <c r="V32" s="434"/>
      <c r="W32" s="138"/>
      <c r="X32" s="166"/>
      <c r="Y32" s="170"/>
      <c r="Z32" s="138"/>
      <c r="AA32" s="434"/>
      <c r="AB32" s="138"/>
      <c r="AC32" s="166"/>
      <c r="AD32" s="155"/>
      <c r="AE32" s="155"/>
      <c r="AF32" s="85"/>
      <c r="AG32" s="85"/>
      <c r="AH32" s="141"/>
      <c r="AI32" s="291" t="e">
        <f t="shared" si="2"/>
        <v>#N/A</v>
      </c>
      <c r="AJ32" s="141">
        <v>18</v>
      </c>
      <c r="AK32" s="458"/>
      <c r="AL32" s="434"/>
      <c r="AM32" s="141"/>
      <c r="AN32" s="169"/>
      <c r="AO32" s="155"/>
      <c r="AP32" s="85"/>
      <c r="AQ32" s="85"/>
      <c r="AR32" s="141"/>
      <c r="AS32" s="303" t="str">
        <f t="shared" si="0"/>
        <v/>
      </c>
      <c r="AT32" s="303" t="str">
        <f t="shared" si="3"/>
        <v/>
      </c>
      <c r="AU32" s="322" t="e">
        <f t="shared" si="4"/>
        <v>#N/A</v>
      </c>
      <c r="AV32" s="302">
        <f t="shared" si="5"/>
        <v>10.14</v>
      </c>
      <c r="AW32" s="473"/>
      <c r="AX32" s="141"/>
      <c r="AY32" s="169"/>
      <c r="AZ32" s="119"/>
      <c r="BA32" s="70"/>
      <c r="BB32" s="63"/>
      <c r="BC32" s="145"/>
      <c r="BD32" s="173"/>
      <c r="BE32" s="141"/>
      <c r="BF32" s="166"/>
      <c r="BG32" s="7">
        <v>61</v>
      </c>
      <c r="BH32" s="216"/>
      <c r="BI32" s="328" t="e">
        <f t="shared" si="6"/>
        <v>#N/A</v>
      </c>
      <c r="BJ32" s="57"/>
      <c r="BK32" s="239">
        <v>1</v>
      </c>
      <c r="BL32" s="281"/>
      <c r="BM32" s="244"/>
      <c r="BN32" s="243"/>
      <c r="BO32" s="244"/>
    </row>
    <row r="33" spans="1:67" ht="15" customHeight="1" thickBot="1">
      <c r="A33" s="251" t="s">
        <v>112</v>
      </c>
      <c r="B33" s="212">
        <v>41475</v>
      </c>
      <c r="C33" s="338" t="s">
        <v>6</v>
      </c>
      <c r="D33" s="431"/>
      <c r="E33" s="434"/>
      <c r="F33" s="199"/>
      <c r="G33" s="149"/>
      <c r="H33" s="150"/>
      <c r="I33" s="150"/>
      <c r="J33" s="150"/>
      <c r="K33" s="151">
        <v>3.1</v>
      </c>
      <c r="L33" s="455"/>
      <c r="M33" s="83"/>
      <c r="N33" s="84"/>
      <c r="O33" s="84"/>
      <c r="P33" s="84"/>
      <c r="Q33" s="91"/>
      <c r="R33" s="458"/>
      <c r="S33" s="291" t="e">
        <f t="shared" si="1"/>
        <v>#N/A</v>
      </c>
      <c r="T33" s="298"/>
      <c r="U33" s="288">
        <v>7.5</v>
      </c>
      <c r="V33" s="434"/>
      <c r="W33" s="141"/>
      <c r="X33" s="169"/>
      <c r="Y33" s="151" t="s">
        <v>52</v>
      </c>
      <c r="Z33" s="141"/>
      <c r="AA33" s="434"/>
      <c r="AB33" s="141"/>
      <c r="AC33" s="169"/>
      <c r="AD33" s="155"/>
      <c r="AE33" s="151" t="s">
        <v>68</v>
      </c>
      <c r="AF33" s="85"/>
      <c r="AG33" s="85"/>
      <c r="AH33" s="141"/>
      <c r="AI33" s="291" t="e">
        <f t="shared" si="2"/>
        <v>#N/A</v>
      </c>
      <c r="AJ33" s="141">
        <v>18</v>
      </c>
      <c r="AK33" s="458"/>
      <c r="AL33" s="434"/>
      <c r="AM33" s="141"/>
      <c r="AN33" s="169"/>
      <c r="AO33" s="155"/>
      <c r="AP33" s="85"/>
      <c r="AQ33" s="85"/>
      <c r="AR33" s="141"/>
      <c r="AS33" s="303" t="str">
        <f t="shared" si="0"/>
        <v/>
      </c>
      <c r="AT33" s="303" t="str">
        <f t="shared" si="3"/>
        <v/>
      </c>
      <c r="AU33" s="322" t="e">
        <f t="shared" si="4"/>
        <v>#N/A</v>
      </c>
      <c r="AV33" s="302">
        <f t="shared" si="5"/>
        <v>10.14</v>
      </c>
      <c r="AW33" s="473"/>
      <c r="AX33" s="141"/>
      <c r="AY33" s="169"/>
      <c r="AZ33" s="119"/>
      <c r="BA33" s="70"/>
      <c r="BB33" s="63"/>
      <c r="BC33" s="145"/>
      <c r="BD33" s="173"/>
      <c r="BE33" s="141"/>
      <c r="BF33" s="166"/>
      <c r="BG33" s="7">
        <v>61</v>
      </c>
      <c r="BH33" s="216"/>
      <c r="BI33" s="328" t="e">
        <f t="shared" si="6"/>
        <v>#N/A</v>
      </c>
      <c r="BJ33" s="57"/>
      <c r="BK33" s="239">
        <v>1</v>
      </c>
      <c r="BL33" s="281"/>
      <c r="BM33" s="244"/>
      <c r="BN33" s="243"/>
      <c r="BO33" s="244"/>
    </row>
    <row r="34" spans="1:67" ht="15.75" customHeight="1" thickBot="1">
      <c r="A34" s="100"/>
      <c r="B34" s="277">
        <v>41476</v>
      </c>
      <c r="C34" s="339" t="s">
        <v>0</v>
      </c>
      <c r="D34" s="432"/>
      <c r="E34" s="435"/>
      <c r="F34" s="200"/>
      <c r="G34" s="152"/>
      <c r="H34" s="153"/>
      <c r="I34" s="153"/>
      <c r="J34" s="153"/>
      <c r="K34" s="153"/>
      <c r="L34" s="456"/>
      <c r="M34" s="87"/>
      <c r="N34" s="88"/>
      <c r="O34" s="88"/>
      <c r="P34" s="88"/>
      <c r="Q34" s="124"/>
      <c r="R34" s="459"/>
      <c r="S34" s="291" t="e">
        <f t="shared" si="1"/>
        <v>#N/A</v>
      </c>
      <c r="T34" s="299"/>
      <c r="U34" s="288">
        <v>7.5</v>
      </c>
      <c r="V34" s="435"/>
      <c r="W34" s="139"/>
      <c r="X34" s="167"/>
      <c r="Y34" s="171" t="s">
        <v>98</v>
      </c>
      <c r="Z34" s="139"/>
      <c r="AA34" s="435"/>
      <c r="AB34" s="139"/>
      <c r="AC34" s="167"/>
      <c r="AD34" s="185"/>
      <c r="AE34" s="185" t="s">
        <v>53</v>
      </c>
      <c r="AF34" s="89"/>
      <c r="AG34" s="89"/>
      <c r="AH34" s="142"/>
      <c r="AI34" s="291" t="e">
        <f t="shared" si="2"/>
        <v>#N/A</v>
      </c>
      <c r="AJ34" s="141">
        <v>18</v>
      </c>
      <c r="AK34" s="459"/>
      <c r="AL34" s="435"/>
      <c r="AM34" s="142"/>
      <c r="AN34" s="188"/>
      <c r="AO34" s="185"/>
      <c r="AP34" s="89"/>
      <c r="AQ34" s="89"/>
      <c r="AR34" s="142"/>
      <c r="AS34" s="303" t="str">
        <f t="shared" si="0"/>
        <v/>
      </c>
      <c r="AT34" s="303" t="str">
        <f t="shared" si="3"/>
        <v/>
      </c>
      <c r="AU34" s="322" t="e">
        <f t="shared" si="4"/>
        <v>#N/A</v>
      </c>
      <c r="AV34" s="302">
        <f t="shared" si="5"/>
        <v>10.14</v>
      </c>
      <c r="AW34" s="474"/>
      <c r="AX34" s="142"/>
      <c r="AY34" s="188"/>
      <c r="AZ34" s="120"/>
      <c r="BA34" s="72"/>
      <c r="BB34" s="64"/>
      <c r="BC34" s="146"/>
      <c r="BD34" s="173"/>
      <c r="BE34" s="142"/>
      <c r="BF34" s="166"/>
      <c r="BG34" s="7">
        <v>61</v>
      </c>
      <c r="BH34" s="216"/>
      <c r="BI34" s="328" t="e">
        <f t="shared" si="6"/>
        <v>#N/A</v>
      </c>
      <c r="BJ34" s="143"/>
      <c r="BK34" s="239">
        <v>1</v>
      </c>
      <c r="BL34" s="281"/>
      <c r="BM34" s="244"/>
      <c r="BN34" s="243"/>
      <c r="BO34" s="244"/>
    </row>
    <row r="35" spans="1:67" ht="15" customHeight="1" thickBot="1">
      <c r="A35" s="100"/>
      <c r="B35" s="60">
        <v>41477</v>
      </c>
      <c r="C35" s="337" t="s">
        <v>1</v>
      </c>
      <c r="D35" s="430">
        <v>8</v>
      </c>
      <c r="E35" s="433" t="str">
        <f t="shared" ref="E35" si="12">IF(V35="","",AVERAGE(V35,AA35,AL35,AW35))</f>
        <v/>
      </c>
      <c r="F35" s="198"/>
      <c r="G35" s="147"/>
      <c r="H35" s="148"/>
      <c r="I35" s="148"/>
      <c r="J35" s="148"/>
      <c r="K35" s="148"/>
      <c r="L35" s="454">
        <f>SUM(G35:K41)</f>
        <v>11.1</v>
      </c>
      <c r="M35" s="79"/>
      <c r="N35" s="80"/>
      <c r="O35" s="80"/>
      <c r="P35" s="80"/>
      <c r="Q35" s="123"/>
      <c r="R35" s="457">
        <f>SUM(M35:Q41)</f>
        <v>0</v>
      </c>
      <c r="S35" s="291" t="e">
        <f t="shared" si="1"/>
        <v>#N/A</v>
      </c>
      <c r="T35" s="296"/>
      <c r="U35" s="288">
        <v>7.5</v>
      </c>
      <c r="V35" s="433"/>
      <c r="W35" s="137"/>
      <c r="X35" s="168"/>
      <c r="Y35" s="172"/>
      <c r="Z35" s="137"/>
      <c r="AA35" s="433"/>
      <c r="AB35" s="137"/>
      <c r="AC35" s="168"/>
      <c r="AD35" s="183"/>
      <c r="AE35" s="183"/>
      <c r="AF35" s="82"/>
      <c r="AG35" s="82"/>
      <c r="AH35" s="140"/>
      <c r="AI35" s="291" t="e">
        <f t="shared" si="2"/>
        <v>#N/A</v>
      </c>
      <c r="AJ35" s="141">
        <v>18</v>
      </c>
      <c r="AK35" s="457">
        <f t="shared" ref="AK35" si="13">SUM(AF35:AF41)</f>
        <v>0</v>
      </c>
      <c r="AL35" s="433"/>
      <c r="AM35" s="140"/>
      <c r="AN35" s="187"/>
      <c r="AO35" s="183"/>
      <c r="AP35" s="82"/>
      <c r="AQ35" s="82"/>
      <c r="AR35" s="140"/>
      <c r="AS35" s="303" t="str">
        <f t="shared" si="0"/>
        <v/>
      </c>
      <c r="AT35" s="303" t="str">
        <f t="shared" si="3"/>
        <v/>
      </c>
      <c r="AU35" s="322" t="e">
        <f t="shared" si="4"/>
        <v>#N/A</v>
      </c>
      <c r="AV35" s="302">
        <f t="shared" si="5"/>
        <v>10.14</v>
      </c>
      <c r="AW35" s="472"/>
      <c r="AX35" s="140"/>
      <c r="AY35" s="187"/>
      <c r="AZ35" s="118"/>
      <c r="BA35" s="71"/>
      <c r="BB35" s="61"/>
      <c r="BC35" s="144"/>
      <c r="BD35" s="173"/>
      <c r="BE35" s="140"/>
      <c r="BF35" s="166"/>
      <c r="BG35" s="7">
        <v>61</v>
      </c>
      <c r="BH35" s="216"/>
      <c r="BI35" s="328" t="e">
        <f t="shared" si="6"/>
        <v>#N/A</v>
      </c>
      <c r="BJ35" s="62"/>
      <c r="BK35" s="239">
        <v>1</v>
      </c>
      <c r="BL35" s="281"/>
      <c r="BM35" s="244"/>
      <c r="BN35" s="243"/>
      <c r="BO35" s="244"/>
    </row>
    <row r="36" spans="1:67" ht="15" customHeight="1" thickBot="1">
      <c r="A36" s="100"/>
      <c r="B36" s="60">
        <v>41478</v>
      </c>
      <c r="C36" s="337" t="s">
        <v>2</v>
      </c>
      <c r="D36" s="431"/>
      <c r="E36" s="434"/>
      <c r="F36" s="199"/>
      <c r="G36" s="149"/>
      <c r="H36" s="150"/>
      <c r="I36" s="150"/>
      <c r="J36" s="150"/>
      <c r="K36" s="150"/>
      <c r="L36" s="455"/>
      <c r="M36" s="83"/>
      <c r="N36" s="84"/>
      <c r="O36" s="84"/>
      <c r="P36" s="84"/>
      <c r="Q36" s="91"/>
      <c r="R36" s="458"/>
      <c r="S36" s="291" t="e">
        <f t="shared" si="1"/>
        <v>#N/A</v>
      </c>
      <c r="T36" s="298"/>
      <c r="U36" s="288">
        <v>7.5</v>
      </c>
      <c r="V36" s="434"/>
      <c r="W36" s="138"/>
      <c r="X36" s="166"/>
      <c r="Y36" s="170"/>
      <c r="Z36" s="138"/>
      <c r="AA36" s="434"/>
      <c r="AB36" s="138"/>
      <c r="AC36" s="166"/>
      <c r="AD36" s="155" t="s">
        <v>55</v>
      </c>
      <c r="AE36" s="155"/>
      <c r="AF36" s="85"/>
      <c r="AG36" s="85"/>
      <c r="AH36" s="141"/>
      <c r="AI36" s="291" t="e">
        <f t="shared" si="2"/>
        <v>#N/A</v>
      </c>
      <c r="AJ36" s="141">
        <v>18</v>
      </c>
      <c r="AK36" s="458"/>
      <c r="AL36" s="434"/>
      <c r="AM36" s="141"/>
      <c r="AN36" s="169"/>
      <c r="AO36" s="155" t="s">
        <v>54</v>
      </c>
      <c r="AP36" s="85"/>
      <c r="AQ36" s="85"/>
      <c r="AR36" s="141"/>
      <c r="AS36" s="303" t="str">
        <f t="shared" si="0"/>
        <v/>
      </c>
      <c r="AT36" s="303" t="str">
        <f t="shared" si="3"/>
        <v/>
      </c>
      <c r="AU36" s="322" t="e">
        <f t="shared" si="4"/>
        <v>#N/A</v>
      </c>
      <c r="AV36" s="302">
        <f t="shared" si="5"/>
        <v>10.14</v>
      </c>
      <c r="AW36" s="473"/>
      <c r="AX36" s="141"/>
      <c r="AY36" s="169"/>
      <c r="AZ36" s="119"/>
      <c r="BA36" s="70"/>
      <c r="BB36" s="63"/>
      <c r="BC36" s="145"/>
      <c r="BD36" s="173"/>
      <c r="BE36" s="141"/>
      <c r="BF36" s="166"/>
      <c r="BG36" s="7">
        <v>61</v>
      </c>
      <c r="BH36" s="216"/>
      <c r="BI36" s="328" t="e">
        <f t="shared" si="6"/>
        <v>#N/A</v>
      </c>
      <c r="BJ36" s="57"/>
      <c r="BK36" s="239">
        <v>1</v>
      </c>
      <c r="BL36" s="281"/>
      <c r="BM36" s="244"/>
      <c r="BN36" s="243"/>
      <c r="BO36" s="244"/>
    </row>
    <row r="37" spans="1:67" ht="15" customHeight="1" thickBot="1">
      <c r="A37" s="252" t="s">
        <v>137</v>
      </c>
      <c r="B37" s="60">
        <v>41479</v>
      </c>
      <c r="C37" s="337" t="s">
        <v>3</v>
      </c>
      <c r="D37" s="431"/>
      <c r="E37" s="434"/>
      <c r="F37" s="199"/>
      <c r="G37" s="149"/>
      <c r="H37" s="150"/>
      <c r="I37" s="150"/>
      <c r="J37" s="151">
        <v>8</v>
      </c>
      <c r="K37" s="150"/>
      <c r="L37" s="455"/>
      <c r="M37" s="83"/>
      <c r="N37" s="84"/>
      <c r="O37" s="84"/>
      <c r="P37" s="84"/>
      <c r="Q37" s="91"/>
      <c r="R37" s="458"/>
      <c r="S37" s="291" t="e">
        <f t="shared" si="1"/>
        <v>#N/A</v>
      </c>
      <c r="T37" s="298"/>
      <c r="U37" s="288">
        <v>7.5</v>
      </c>
      <c r="V37" s="434"/>
      <c r="W37" s="138"/>
      <c r="X37" s="166"/>
      <c r="Y37" s="170"/>
      <c r="Z37" s="138"/>
      <c r="AA37" s="434"/>
      <c r="AB37" s="138"/>
      <c r="AC37" s="166"/>
      <c r="AD37" s="155"/>
      <c r="AE37" s="155"/>
      <c r="AF37" s="85"/>
      <c r="AG37" s="85"/>
      <c r="AH37" s="141"/>
      <c r="AI37" s="291" t="e">
        <f t="shared" si="2"/>
        <v>#N/A</v>
      </c>
      <c r="AJ37" s="141">
        <v>18</v>
      </c>
      <c r="AK37" s="458"/>
      <c r="AL37" s="434"/>
      <c r="AM37" s="141"/>
      <c r="AN37" s="169"/>
      <c r="AO37" s="155"/>
      <c r="AP37" s="85"/>
      <c r="AQ37" s="85"/>
      <c r="AR37" s="141"/>
      <c r="AS37" s="303" t="str">
        <f t="shared" si="0"/>
        <v/>
      </c>
      <c r="AT37" s="303" t="str">
        <f t="shared" si="3"/>
        <v/>
      </c>
      <c r="AU37" s="322" t="e">
        <f t="shared" si="4"/>
        <v>#N/A</v>
      </c>
      <c r="AV37" s="302">
        <f t="shared" si="5"/>
        <v>10.14</v>
      </c>
      <c r="AW37" s="473"/>
      <c r="AX37" s="141"/>
      <c r="AY37" s="169"/>
      <c r="AZ37" s="119"/>
      <c r="BA37" s="70"/>
      <c r="BB37" s="63"/>
      <c r="BC37" s="145"/>
      <c r="BD37" s="173"/>
      <c r="BE37" s="141"/>
      <c r="BF37" s="166"/>
      <c r="BG37" s="7">
        <v>61</v>
      </c>
      <c r="BH37" s="216"/>
      <c r="BI37" s="328" t="e">
        <f t="shared" si="6"/>
        <v>#N/A</v>
      </c>
      <c r="BJ37" s="57"/>
      <c r="BK37" s="239">
        <v>1</v>
      </c>
      <c r="BL37" s="281"/>
      <c r="BM37" s="244"/>
      <c r="BN37" s="243"/>
      <c r="BO37" s="244"/>
    </row>
    <row r="38" spans="1:67" ht="15" customHeight="1" thickBot="1">
      <c r="A38" s="100"/>
      <c r="B38" s="60">
        <v>41480</v>
      </c>
      <c r="C38" s="337" t="s">
        <v>4</v>
      </c>
      <c r="D38" s="431"/>
      <c r="E38" s="434"/>
      <c r="F38" s="199"/>
      <c r="G38" s="149"/>
      <c r="H38" s="150"/>
      <c r="I38" s="150"/>
      <c r="J38" s="150"/>
      <c r="K38" s="150"/>
      <c r="L38" s="455"/>
      <c r="M38" s="83"/>
      <c r="N38" s="84"/>
      <c r="O38" s="84"/>
      <c r="P38" s="84"/>
      <c r="Q38" s="91"/>
      <c r="R38" s="458"/>
      <c r="S38" s="291" t="e">
        <f t="shared" si="1"/>
        <v>#N/A</v>
      </c>
      <c r="T38" s="298"/>
      <c r="U38" s="288">
        <v>7.5</v>
      </c>
      <c r="V38" s="434"/>
      <c r="W38" s="138"/>
      <c r="X38" s="166"/>
      <c r="Y38" s="170"/>
      <c r="Z38" s="138"/>
      <c r="AA38" s="434"/>
      <c r="AB38" s="138"/>
      <c r="AC38" s="166"/>
      <c r="AD38" s="155"/>
      <c r="AE38" s="155"/>
      <c r="AF38" s="85"/>
      <c r="AG38" s="85"/>
      <c r="AH38" s="141"/>
      <c r="AI38" s="291" t="e">
        <f t="shared" si="2"/>
        <v>#N/A</v>
      </c>
      <c r="AJ38" s="141">
        <v>18</v>
      </c>
      <c r="AK38" s="458"/>
      <c r="AL38" s="434"/>
      <c r="AM38" s="141"/>
      <c r="AN38" s="169"/>
      <c r="AO38" s="151" t="s">
        <v>69</v>
      </c>
      <c r="AP38" s="85"/>
      <c r="AQ38" s="85"/>
      <c r="AR38" s="141"/>
      <c r="AS38" s="303" t="str">
        <f t="shared" si="0"/>
        <v/>
      </c>
      <c r="AT38" s="303" t="str">
        <f t="shared" si="3"/>
        <v/>
      </c>
      <c r="AU38" s="322" t="e">
        <f t="shared" si="4"/>
        <v>#N/A</v>
      </c>
      <c r="AV38" s="302">
        <f t="shared" si="5"/>
        <v>10.14</v>
      </c>
      <c r="AW38" s="473"/>
      <c r="AX38" s="141"/>
      <c r="AY38" s="169"/>
      <c r="AZ38" s="119"/>
      <c r="BA38" s="70"/>
      <c r="BB38" s="63"/>
      <c r="BC38" s="145"/>
      <c r="BD38" s="173"/>
      <c r="BE38" s="141"/>
      <c r="BF38" s="166"/>
      <c r="BG38" s="7">
        <v>61</v>
      </c>
      <c r="BH38" s="216"/>
      <c r="BI38" s="328" t="e">
        <f t="shared" si="6"/>
        <v>#N/A</v>
      </c>
      <c r="BJ38" s="57"/>
      <c r="BK38" s="239">
        <v>1</v>
      </c>
      <c r="BL38" s="281"/>
      <c r="BM38" s="244"/>
      <c r="BN38" s="243"/>
      <c r="BO38" s="244"/>
    </row>
    <row r="39" spans="1:67" ht="15" customHeight="1" thickBot="1">
      <c r="A39" s="100"/>
      <c r="B39" s="60">
        <v>41481</v>
      </c>
      <c r="C39" s="337" t="s">
        <v>5</v>
      </c>
      <c r="D39" s="431"/>
      <c r="E39" s="434"/>
      <c r="F39" s="199"/>
      <c r="G39" s="149"/>
      <c r="H39" s="150"/>
      <c r="I39" s="150"/>
      <c r="J39" s="150"/>
      <c r="K39" s="150"/>
      <c r="L39" s="455"/>
      <c r="M39" s="83"/>
      <c r="N39" s="84"/>
      <c r="O39" s="84"/>
      <c r="P39" s="84"/>
      <c r="Q39" s="91"/>
      <c r="R39" s="458"/>
      <c r="S39" s="291" t="e">
        <f t="shared" si="1"/>
        <v>#N/A</v>
      </c>
      <c r="T39" s="298"/>
      <c r="U39" s="288">
        <v>7.5</v>
      </c>
      <c r="V39" s="434"/>
      <c r="W39" s="138"/>
      <c r="X39" s="166"/>
      <c r="Y39" s="170"/>
      <c r="Z39" s="138"/>
      <c r="AA39" s="434"/>
      <c r="AB39" s="138"/>
      <c r="AC39" s="166"/>
      <c r="AD39" s="155"/>
      <c r="AE39" s="155"/>
      <c r="AF39" s="85"/>
      <c r="AG39" s="85"/>
      <c r="AH39" s="141"/>
      <c r="AI39" s="291" t="e">
        <f t="shared" si="2"/>
        <v>#N/A</v>
      </c>
      <c r="AJ39" s="141">
        <v>18</v>
      </c>
      <c r="AK39" s="458"/>
      <c r="AL39" s="434"/>
      <c r="AM39" s="141"/>
      <c r="AN39" s="169"/>
      <c r="AO39" s="155"/>
      <c r="AP39" s="85"/>
      <c r="AQ39" s="85"/>
      <c r="AR39" s="141"/>
      <c r="AS39" s="303" t="str">
        <f t="shared" si="0"/>
        <v/>
      </c>
      <c r="AT39" s="303" t="str">
        <f t="shared" si="3"/>
        <v/>
      </c>
      <c r="AU39" s="322" t="e">
        <f t="shared" si="4"/>
        <v>#N/A</v>
      </c>
      <c r="AV39" s="302">
        <f t="shared" si="5"/>
        <v>10.14</v>
      </c>
      <c r="AW39" s="473"/>
      <c r="AX39" s="141"/>
      <c r="AY39" s="169"/>
      <c r="AZ39" s="119"/>
      <c r="BA39" s="70"/>
      <c r="BB39" s="63"/>
      <c r="BC39" s="145"/>
      <c r="BD39" s="173"/>
      <c r="BE39" s="141"/>
      <c r="BF39" s="166"/>
      <c r="BG39" s="7">
        <v>61</v>
      </c>
      <c r="BH39" s="216"/>
      <c r="BI39" s="328" t="e">
        <f t="shared" si="6"/>
        <v>#N/A</v>
      </c>
      <c r="BJ39" s="57"/>
      <c r="BK39" s="239">
        <v>1</v>
      </c>
      <c r="BL39" s="281"/>
      <c r="BM39" s="244"/>
      <c r="BN39" s="243"/>
      <c r="BO39" s="244"/>
    </row>
    <row r="40" spans="1:67" ht="15" customHeight="1" thickBot="1">
      <c r="A40" s="100"/>
      <c r="B40" s="277">
        <v>41482</v>
      </c>
      <c r="C40" s="339" t="s">
        <v>6</v>
      </c>
      <c r="D40" s="431"/>
      <c r="E40" s="434"/>
      <c r="F40" s="199"/>
      <c r="G40" s="149"/>
      <c r="H40" s="150"/>
      <c r="I40" s="150"/>
      <c r="J40" s="151">
        <v>3.1</v>
      </c>
      <c r="K40" s="155"/>
      <c r="L40" s="455"/>
      <c r="M40" s="83"/>
      <c r="N40" s="84"/>
      <c r="O40" s="84"/>
      <c r="P40" s="84"/>
      <c r="Q40" s="91"/>
      <c r="R40" s="458"/>
      <c r="S40" s="291" t="e">
        <f t="shared" si="1"/>
        <v>#N/A</v>
      </c>
      <c r="T40" s="298"/>
      <c r="U40" s="288">
        <v>7.5</v>
      </c>
      <c r="V40" s="434"/>
      <c r="W40" s="141"/>
      <c r="X40" s="169"/>
      <c r="Y40" s="151" t="s">
        <v>52</v>
      </c>
      <c r="Z40" s="141"/>
      <c r="AA40" s="434"/>
      <c r="AB40" s="141"/>
      <c r="AC40" s="169"/>
      <c r="AD40" s="155"/>
      <c r="AE40" s="151" t="s">
        <v>70</v>
      </c>
      <c r="AF40" s="85"/>
      <c r="AG40" s="85"/>
      <c r="AH40" s="141"/>
      <c r="AI40" s="291" t="e">
        <f t="shared" si="2"/>
        <v>#N/A</v>
      </c>
      <c r="AJ40" s="141">
        <v>18</v>
      </c>
      <c r="AK40" s="458"/>
      <c r="AL40" s="434"/>
      <c r="AM40" s="141"/>
      <c r="AN40" s="169"/>
      <c r="AO40" s="155"/>
      <c r="AP40" s="85"/>
      <c r="AQ40" s="85"/>
      <c r="AR40" s="141"/>
      <c r="AS40" s="303" t="str">
        <f t="shared" si="0"/>
        <v/>
      </c>
      <c r="AT40" s="303" t="str">
        <f t="shared" si="3"/>
        <v/>
      </c>
      <c r="AU40" s="322" t="e">
        <f t="shared" si="4"/>
        <v>#N/A</v>
      </c>
      <c r="AV40" s="302">
        <f t="shared" si="5"/>
        <v>10.14</v>
      </c>
      <c r="AW40" s="473"/>
      <c r="AX40" s="141"/>
      <c r="AY40" s="169"/>
      <c r="AZ40" s="119"/>
      <c r="BA40" s="70"/>
      <c r="BB40" s="63"/>
      <c r="BC40" s="145"/>
      <c r="BD40" s="173"/>
      <c r="BE40" s="141"/>
      <c r="BF40" s="166"/>
      <c r="BG40" s="7">
        <v>61</v>
      </c>
      <c r="BH40" s="216"/>
      <c r="BI40" s="328" t="e">
        <f t="shared" si="6"/>
        <v>#N/A</v>
      </c>
      <c r="BJ40" s="57"/>
      <c r="BK40" s="239">
        <v>1</v>
      </c>
      <c r="BL40" s="281"/>
      <c r="BM40" s="244"/>
      <c r="BN40" s="243"/>
      <c r="BO40" s="244"/>
    </row>
    <row r="41" spans="1:67" ht="15.75" customHeight="1" thickBot="1">
      <c r="A41" s="100"/>
      <c r="B41" s="277">
        <v>41483</v>
      </c>
      <c r="C41" s="339" t="s">
        <v>0</v>
      </c>
      <c r="D41" s="432"/>
      <c r="E41" s="435"/>
      <c r="F41" s="200"/>
      <c r="G41" s="152"/>
      <c r="H41" s="153"/>
      <c r="I41" s="153"/>
      <c r="J41" s="153"/>
      <c r="K41" s="153"/>
      <c r="L41" s="456"/>
      <c r="M41" s="87"/>
      <c r="N41" s="88"/>
      <c r="O41" s="88"/>
      <c r="P41" s="88"/>
      <c r="Q41" s="124"/>
      <c r="R41" s="459"/>
      <c r="S41" s="291" t="e">
        <f t="shared" si="1"/>
        <v>#N/A</v>
      </c>
      <c r="T41" s="299"/>
      <c r="U41" s="288">
        <v>7.5</v>
      </c>
      <c r="V41" s="435"/>
      <c r="W41" s="139"/>
      <c r="X41" s="167"/>
      <c r="Y41" s="171" t="s">
        <v>98</v>
      </c>
      <c r="Z41" s="139"/>
      <c r="AA41" s="435"/>
      <c r="AB41" s="139"/>
      <c r="AC41" s="167"/>
      <c r="AD41" s="185"/>
      <c r="AE41" s="185" t="s">
        <v>53</v>
      </c>
      <c r="AF41" s="89"/>
      <c r="AG41" s="89"/>
      <c r="AH41" s="142"/>
      <c r="AI41" s="291" t="e">
        <f t="shared" si="2"/>
        <v>#N/A</v>
      </c>
      <c r="AJ41" s="141">
        <v>18</v>
      </c>
      <c r="AK41" s="459"/>
      <c r="AL41" s="435"/>
      <c r="AM41" s="142"/>
      <c r="AN41" s="188"/>
      <c r="AO41" s="185"/>
      <c r="AP41" s="89"/>
      <c r="AQ41" s="89"/>
      <c r="AR41" s="142"/>
      <c r="AS41" s="303" t="str">
        <f t="shared" si="0"/>
        <v/>
      </c>
      <c r="AT41" s="303" t="str">
        <f t="shared" si="3"/>
        <v/>
      </c>
      <c r="AU41" s="322" t="e">
        <f t="shared" si="4"/>
        <v>#N/A</v>
      </c>
      <c r="AV41" s="302">
        <f t="shared" si="5"/>
        <v>10.14</v>
      </c>
      <c r="AW41" s="474"/>
      <c r="AX41" s="142"/>
      <c r="AY41" s="188"/>
      <c r="AZ41" s="120"/>
      <c r="BA41" s="72"/>
      <c r="BB41" s="64"/>
      <c r="BC41" s="146"/>
      <c r="BD41" s="173"/>
      <c r="BE41" s="142"/>
      <c r="BF41" s="166"/>
      <c r="BG41" s="7">
        <v>61</v>
      </c>
      <c r="BH41" s="216"/>
      <c r="BI41" s="328" t="e">
        <f t="shared" si="6"/>
        <v>#N/A</v>
      </c>
      <c r="BJ41" s="143"/>
      <c r="BK41" s="239">
        <v>1</v>
      </c>
      <c r="BL41" s="281"/>
      <c r="BM41" s="244"/>
      <c r="BN41" s="243"/>
      <c r="BO41" s="244"/>
    </row>
    <row r="42" spans="1:67" ht="15" customHeight="1" thickBot="1">
      <c r="A42" s="100"/>
      <c r="B42" s="60">
        <v>41484</v>
      </c>
      <c r="C42" s="337" t="s">
        <v>1</v>
      </c>
      <c r="D42" s="430">
        <v>7</v>
      </c>
      <c r="E42" s="433" t="str">
        <f t="shared" ref="E42" si="14">IF(V42="","",AVERAGE(V42,AA42,AL42,AW42))</f>
        <v/>
      </c>
      <c r="F42" s="198"/>
      <c r="G42" s="147"/>
      <c r="H42" s="148"/>
      <c r="I42" s="148"/>
      <c r="J42" s="148"/>
      <c r="K42" s="148"/>
      <c r="L42" s="454">
        <f>SUM(G42:K48)</f>
        <v>21.1</v>
      </c>
      <c r="M42" s="79"/>
      <c r="N42" s="80"/>
      <c r="O42" s="80"/>
      <c r="P42" s="80"/>
      <c r="Q42" s="123"/>
      <c r="R42" s="457">
        <f>SUM(M42:Q48)</f>
        <v>0</v>
      </c>
      <c r="S42" s="291" t="e">
        <f t="shared" si="1"/>
        <v>#N/A</v>
      </c>
      <c r="T42" s="296"/>
      <c r="U42" s="288">
        <v>7.5</v>
      </c>
      <c r="V42" s="433"/>
      <c r="W42" s="137"/>
      <c r="X42" s="168"/>
      <c r="Y42" s="172"/>
      <c r="Z42" s="137"/>
      <c r="AA42" s="433"/>
      <c r="AB42" s="137"/>
      <c r="AC42" s="168"/>
      <c r="AD42" s="183"/>
      <c r="AE42" s="183"/>
      <c r="AF42" s="82"/>
      <c r="AG42" s="82"/>
      <c r="AH42" s="140"/>
      <c r="AI42" s="291" t="e">
        <f t="shared" si="2"/>
        <v>#N/A</v>
      </c>
      <c r="AJ42" s="141">
        <v>18</v>
      </c>
      <c r="AK42" s="457">
        <f t="shared" ref="AK42" si="15">SUM(AF42:AF48)</f>
        <v>0</v>
      </c>
      <c r="AL42" s="433"/>
      <c r="AM42" s="140"/>
      <c r="AN42" s="187"/>
      <c r="AO42" s="183"/>
      <c r="AP42" s="82"/>
      <c r="AQ42" s="82"/>
      <c r="AR42" s="140"/>
      <c r="AS42" s="303" t="str">
        <f t="shared" si="0"/>
        <v/>
      </c>
      <c r="AT42" s="303" t="str">
        <f t="shared" si="3"/>
        <v/>
      </c>
      <c r="AU42" s="322" t="e">
        <f t="shared" si="4"/>
        <v>#N/A</v>
      </c>
      <c r="AV42" s="302">
        <f t="shared" si="5"/>
        <v>10.14</v>
      </c>
      <c r="AW42" s="472"/>
      <c r="AX42" s="140"/>
      <c r="AY42" s="187"/>
      <c r="AZ42" s="118"/>
      <c r="BA42" s="71"/>
      <c r="BB42" s="61"/>
      <c r="BC42" s="144"/>
      <c r="BD42" s="173"/>
      <c r="BE42" s="140"/>
      <c r="BF42" s="166"/>
      <c r="BG42" s="7">
        <v>61</v>
      </c>
      <c r="BH42" s="216"/>
      <c r="BI42" s="328" t="e">
        <f t="shared" si="6"/>
        <v>#N/A</v>
      </c>
      <c r="BJ42" s="62"/>
      <c r="BK42" s="239">
        <v>1</v>
      </c>
      <c r="BL42" s="281"/>
      <c r="BM42" s="244"/>
      <c r="BN42" s="243"/>
      <c r="BO42" s="244"/>
    </row>
    <row r="43" spans="1:67" ht="15" customHeight="1" thickBot="1">
      <c r="A43" s="100"/>
      <c r="B43" s="60">
        <v>41485</v>
      </c>
      <c r="C43" s="337" t="s">
        <v>2</v>
      </c>
      <c r="D43" s="431"/>
      <c r="E43" s="434"/>
      <c r="F43" s="199"/>
      <c r="G43" s="149"/>
      <c r="H43" s="150"/>
      <c r="I43" s="150"/>
      <c r="J43" s="150"/>
      <c r="K43" s="150"/>
      <c r="L43" s="455"/>
      <c r="M43" s="83"/>
      <c r="N43" s="84"/>
      <c r="O43" s="84"/>
      <c r="P43" s="84"/>
      <c r="Q43" s="91"/>
      <c r="R43" s="458"/>
      <c r="S43" s="291" t="e">
        <f t="shared" si="1"/>
        <v>#N/A</v>
      </c>
      <c r="T43" s="298"/>
      <c r="U43" s="288">
        <v>7.5</v>
      </c>
      <c r="V43" s="434"/>
      <c r="W43" s="138"/>
      <c r="X43" s="166"/>
      <c r="Y43" s="170"/>
      <c r="Z43" s="138"/>
      <c r="AA43" s="434"/>
      <c r="AB43" s="138"/>
      <c r="AC43" s="166"/>
      <c r="AD43" s="155" t="s">
        <v>71</v>
      </c>
      <c r="AE43" s="155"/>
      <c r="AF43" s="85"/>
      <c r="AG43" s="85"/>
      <c r="AH43" s="141"/>
      <c r="AI43" s="291" t="e">
        <f t="shared" si="2"/>
        <v>#N/A</v>
      </c>
      <c r="AJ43" s="141">
        <v>18</v>
      </c>
      <c r="AK43" s="458"/>
      <c r="AL43" s="434"/>
      <c r="AM43" s="141"/>
      <c r="AN43" s="169"/>
      <c r="AO43" s="155" t="s">
        <v>54</v>
      </c>
      <c r="AP43" s="85"/>
      <c r="AQ43" s="85"/>
      <c r="AR43" s="141"/>
      <c r="AS43" s="303" t="str">
        <f t="shared" si="0"/>
        <v/>
      </c>
      <c r="AT43" s="303" t="str">
        <f t="shared" si="3"/>
        <v/>
      </c>
      <c r="AU43" s="322" t="e">
        <f t="shared" si="4"/>
        <v>#N/A</v>
      </c>
      <c r="AV43" s="302">
        <f t="shared" si="5"/>
        <v>10.14</v>
      </c>
      <c r="AW43" s="473"/>
      <c r="AX43" s="141"/>
      <c r="AY43" s="169"/>
      <c r="AZ43" s="119"/>
      <c r="BA43" s="70"/>
      <c r="BB43" s="63"/>
      <c r="BC43" s="145"/>
      <c r="BD43" s="173"/>
      <c r="BE43" s="141"/>
      <c r="BF43" s="166"/>
      <c r="BG43" s="7">
        <v>61</v>
      </c>
      <c r="BH43" s="216"/>
      <c r="BI43" s="328" t="e">
        <f t="shared" si="6"/>
        <v>#N/A</v>
      </c>
      <c r="BJ43" s="57"/>
      <c r="BK43" s="239">
        <v>1</v>
      </c>
      <c r="BL43" s="281"/>
      <c r="BM43" s="244"/>
      <c r="BN43" s="243"/>
      <c r="BO43" s="244"/>
    </row>
    <row r="44" spans="1:67" ht="15" customHeight="1" thickBot="1">
      <c r="A44" s="100"/>
      <c r="B44" s="60">
        <v>41486</v>
      </c>
      <c r="C44" s="337" t="s">
        <v>3</v>
      </c>
      <c r="D44" s="431"/>
      <c r="E44" s="434"/>
      <c r="F44" s="199"/>
      <c r="G44" s="149"/>
      <c r="H44" s="150"/>
      <c r="I44" s="150"/>
      <c r="J44" s="151">
        <v>18</v>
      </c>
      <c r="K44" s="150"/>
      <c r="L44" s="455"/>
      <c r="M44" s="83"/>
      <c r="N44" s="84"/>
      <c r="O44" s="84"/>
      <c r="P44" s="84"/>
      <c r="Q44" s="91"/>
      <c r="R44" s="458"/>
      <c r="S44" s="291" t="e">
        <f t="shared" si="1"/>
        <v>#N/A</v>
      </c>
      <c r="T44" s="298"/>
      <c r="U44" s="288">
        <v>7.5</v>
      </c>
      <c r="V44" s="434"/>
      <c r="W44" s="138"/>
      <c r="X44" s="166"/>
      <c r="Y44" s="170"/>
      <c r="Z44" s="138"/>
      <c r="AA44" s="434"/>
      <c r="AB44" s="138"/>
      <c r="AC44" s="166"/>
      <c r="AD44" s="155"/>
      <c r="AE44" s="155"/>
      <c r="AF44" s="85"/>
      <c r="AG44" s="85"/>
      <c r="AH44" s="141"/>
      <c r="AI44" s="291" t="e">
        <f t="shared" si="2"/>
        <v>#N/A</v>
      </c>
      <c r="AJ44" s="141">
        <v>18</v>
      </c>
      <c r="AK44" s="458"/>
      <c r="AL44" s="434"/>
      <c r="AM44" s="141"/>
      <c r="AN44" s="169"/>
      <c r="AO44" s="155"/>
      <c r="AP44" s="85"/>
      <c r="AQ44" s="85"/>
      <c r="AR44" s="141"/>
      <c r="AS44" s="303" t="str">
        <f t="shared" si="0"/>
        <v/>
      </c>
      <c r="AT44" s="303" t="str">
        <f t="shared" si="3"/>
        <v/>
      </c>
      <c r="AU44" s="322" t="e">
        <f t="shared" si="4"/>
        <v>#N/A</v>
      </c>
      <c r="AV44" s="302">
        <f t="shared" si="5"/>
        <v>10.14</v>
      </c>
      <c r="AW44" s="473"/>
      <c r="AX44" s="141"/>
      <c r="AY44" s="169"/>
      <c r="AZ44" s="119"/>
      <c r="BA44" s="70"/>
      <c r="BB44" s="63"/>
      <c r="BC44" s="145"/>
      <c r="BD44" s="173"/>
      <c r="BE44" s="141"/>
      <c r="BF44" s="166"/>
      <c r="BG44" s="7">
        <v>61</v>
      </c>
      <c r="BH44" s="216"/>
      <c r="BI44" s="328" t="e">
        <f t="shared" si="6"/>
        <v>#N/A</v>
      </c>
      <c r="BJ44" s="57"/>
      <c r="BK44" s="239">
        <v>1</v>
      </c>
      <c r="BL44" s="281"/>
      <c r="BM44" s="244"/>
      <c r="BN44" s="243"/>
      <c r="BO44" s="244"/>
    </row>
    <row r="45" spans="1:67" ht="15" customHeight="1" thickBot="1">
      <c r="A45" s="100"/>
      <c r="B45" s="60">
        <v>41487</v>
      </c>
      <c r="C45" s="337" t="s">
        <v>4</v>
      </c>
      <c r="D45" s="431"/>
      <c r="E45" s="434"/>
      <c r="F45" s="199"/>
      <c r="G45" s="149"/>
      <c r="H45" s="150"/>
      <c r="I45" s="150"/>
      <c r="J45" s="150"/>
      <c r="K45" s="150"/>
      <c r="L45" s="455"/>
      <c r="M45" s="83"/>
      <c r="N45" s="84"/>
      <c r="O45" s="84"/>
      <c r="P45" s="84"/>
      <c r="Q45" s="91"/>
      <c r="R45" s="458"/>
      <c r="S45" s="291" t="e">
        <f t="shared" si="1"/>
        <v>#N/A</v>
      </c>
      <c r="T45" s="298"/>
      <c r="U45" s="288">
        <v>7.5</v>
      </c>
      <c r="V45" s="434"/>
      <c r="W45" s="138"/>
      <c r="X45" s="166"/>
      <c r="Y45" s="170"/>
      <c r="Z45" s="138"/>
      <c r="AA45" s="434"/>
      <c r="AB45" s="138"/>
      <c r="AC45" s="166"/>
      <c r="AD45" s="155"/>
      <c r="AE45" s="155"/>
      <c r="AF45" s="85"/>
      <c r="AG45" s="85"/>
      <c r="AH45" s="141"/>
      <c r="AI45" s="291" t="e">
        <f t="shared" si="2"/>
        <v>#N/A</v>
      </c>
      <c r="AJ45" s="141">
        <v>18</v>
      </c>
      <c r="AK45" s="458"/>
      <c r="AL45" s="434"/>
      <c r="AM45" s="141"/>
      <c r="AN45" s="169"/>
      <c r="AO45" s="151" t="s">
        <v>72</v>
      </c>
      <c r="AP45" s="85"/>
      <c r="AQ45" s="85"/>
      <c r="AR45" s="141"/>
      <c r="AS45" s="303" t="str">
        <f t="shared" si="0"/>
        <v/>
      </c>
      <c r="AT45" s="303" t="str">
        <f t="shared" si="3"/>
        <v/>
      </c>
      <c r="AU45" s="322" t="e">
        <f t="shared" si="4"/>
        <v>#N/A</v>
      </c>
      <c r="AV45" s="302">
        <f t="shared" si="5"/>
        <v>10.14</v>
      </c>
      <c r="AW45" s="473"/>
      <c r="AX45" s="141"/>
      <c r="AY45" s="169"/>
      <c r="AZ45" s="119"/>
      <c r="BA45" s="70"/>
      <c r="BB45" s="63"/>
      <c r="BC45" s="145"/>
      <c r="BD45" s="173"/>
      <c r="BE45" s="141"/>
      <c r="BF45" s="166"/>
      <c r="BG45" s="7">
        <v>61</v>
      </c>
      <c r="BH45" s="216"/>
      <c r="BI45" s="328" t="e">
        <f t="shared" si="6"/>
        <v>#N/A</v>
      </c>
      <c r="BJ45" s="57"/>
      <c r="BK45" s="239">
        <v>1</v>
      </c>
      <c r="BL45" s="281"/>
      <c r="BM45" s="244"/>
      <c r="BN45" s="243"/>
      <c r="BO45" s="244"/>
    </row>
    <row r="46" spans="1:67" ht="15" customHeight="1" thickBot="1">
      <c r="A46" s="100"/>
      <c r="B46" s="60">
        <v>41488</v>
      </c>
      <c r="C46" s="337" t="s">
        <v>5</v>
      </c>
      <c r="D46" s="431"/>
      <c r="E46" s="434"/>
      <c r="F46" s="199"/>
      <c r="G46" s="149"/>
      <c r="H46" s="150"/>
      <c r="I46" s="150"/>
      <c r="J46" s="150"/>
      <c r="K46" s="150"/>
      <c r="L46" s="455"/>
      <c r="M46" s="83"/>
      <c r="N46" s="84"/>
      <c r="O46" s="84"/>
      <c r="P46" s="84"/>
      <c r="Q46" s="91"/>
      <c r="R46" s="458"/>
      <c r="S46" s="291" t="e">
        <f t="shared" si="1"/>
        <v>#N/A</v>
      </c>
      <c r="T46" s="298"/>
      <c r="U46" s="288">
        <v>7.5</v>
      </c>
      <c r="V46" s="434"/>
      <c r="W46" s="138"/>
      <c r="X46" s="166"/>
      <c r="Y46" s="170"/>
      <c r="Z46" s="138"/>
      <c r="AA46" s="434"/>
      <c r="AB46" s="138"/>
      <c r="AC46" s="166"/>
      <c r="AD46" s="155"/>
      <c r="AE46" s="155"/>
      <c r="AF46" s="85"/>
      <c r="AG46" s="85"/>
      <c r="AH46" s="141"/>
      <c r="AI46" s="291" t="e">
        <f t="shared" si="2"/>
        <v>#N/A</v>
      </c>
      <c r="AJ46" s="141">
        <v>18</v>
      </c>
      <c r="AK46" s="458"/>
      <c r="AL46" s="434"/>
      <c r="AM46" s="141"/>
      <c r="AN46" s="169"/>
      <c r="AO46" s="155"/>
      <c r="AP46" s="85"/>
      <c r="AQ46" s="85"/>
      <c r="AR46" s="141"/>
      <c r="AS46" s="303" t="str">
        <f t="shared" si="0"/>
        <v/>
      </c>
      <c r="AT46" s="303" t="str">
        <f t="shared" si="3"/>
        <v/>
      </c>
      <c r="AU46" s="322" t="e">
        <f t="shared" si="4"/>
        <v>#N/A</v>
      </c>
      <c r="AV46" s="302">
        <f t="shared" si="5"/>
        <v>10.14</v>
      </c>
      <c r="AW46" s="473"/>
      <c r="AX46" s="141"/>
      <c r="AY46" s="169"/>
      <c r="AZ46" s="119"/>
      <c r="BA46" s="70"/>
      <c r="BB46" s="63"/>
      <c r="BC46" s="145"/>
      <c r="BD46" s="173"/>
      <c r="BE46" s="141"/>
      <c r="BF46" s="166"/>
      <c r="BG46" s="7">
        <v>61</v>
      </c>
      <c r="BH46" s="216"/>
      <c r="BI46" s="328" t="e">
        <f t="shared" si="6"/>
        <v>#N/A</v>
      </c>
      <c r="BJ46" s="57"/>
      <c r="BK46" s="239">
        <v>1</v>
      </c>
      <c r="BL46" s="281"/>
      <c r="BM46" s="244"/>
      <c r="BN46" s="243"/>
      <c r="BO46" s="244"/>
    </row>
    <row r="47" spans="1:67" ht="15" customHeight="1" thickBot="1">
      <c r="A47" s="100"/>
      <c r="B47" s="277">
        <v>41489</v>
      </c>
      <c r="C47" s="339" t="s">
        <v>6</v>
      </c>
      <c r="D47" s="431"/>
      <c r="E47" s="434"/>
      <c r="F47" s="199"/>
      <c r="G47" s="149"/>
      <c r="H47" s="150"/>
      <c r="I47" s="150"/>
      <c r="J47" s="151">
        <v>3.1</v>
      </c>
      <c r="K47" s="150"/>
      <c r="L47" s="455"/>
      <c r="M47" s="83"/>
      <c r="N47" s="84"/>
      <c r="O47" s="84"/>
      <c r="P47" s="84"/>
      <c r="Q47" s="91"/>
      <c r="R47" s="458"/>
      <c r="S47" s="291" t="e">
        <f t="shared" si="1"/>
        <v>#N/A</v>
      </c>
      <c r="T47" s="298"/>
      <c r="U47" s="288">
        <v>7.5</v>
      </c>
      <c r="V47" s="434"/>
      <c r="W47" s="141"/>
      <c r="X47" s="169"/>
      <c r="Y47" s="170"/>
      <c r="Z47" s="141"/>
      <c r="AA47" s="434"/>
      <c r="AB47" s="141"/>
      <c r="AC47" s="169"/>
      <c r="AD47" s="155"/>
      <c r="AE47" s="151" t="s">
        <v>57</v>
      </c>
      <c r="AF47" s="85"/>
      <c r="AG47" s="85"/>
      <c r="AH47" s="141"/>
      <c r="AI47" s="291" t="e">
        <f t="shared" si="2"/>
        <v>#N/A</v>
      </c>
      <c r="AJ47" s="141">
        <v>18</v>
      </c>
      <c r="AK47" s="458"/>
      <c r="AL47" s="434"/>
      <c r="AM47" s="141"/>
      <c r="AN47" s="169"/>
      <c r="AO47" s="155"/>
      <c r="AP47" s="85"/>
      <c r="AQ47" s="85"/>
      <c r="AR47" s="141"/>
      <c r="AS47" s="303" t="str">
        <f t="shared" si="0"/>
        <v/>
      </c>
      <c r="AT47" s="303" t="str">
        <f t="shared" si="3"/>
        <v/>
      </c>
      <c r="AU47" s="322" t="e">
        <f t="shared" si="4"/>
        <v>#N/A</v>
      </c>
      <c r="AV47" s="302">
        <f t="shared" si="5"/>
        <v>10.14</v>
      </c>
      <c r="AW47" s="473"/>
      <c r="AX47" s="141"/>
      <c r="AY47" s="169"/>
      <c r="AZ47" s="119"/>
      <c r="BA47" s="70"/>
      <c r="BB47" s="63"/>
      <c r="BC47" s="145"/>
      <c r="BD47" s="173"/>
      <c r="BE47" s="141"/>
      <c r="BF47" s="166"/>
      <c r="BG47" s="7">
        <v>61</v>
      </c>
      <c r="BH47" s="216"/>
      <c r="BI47" s="328" t="e">
        <f t="shared" si="6"/>
        <v>#N/A</v>
      </c>
      <c r="BJ47" s="57"/>
      <c r="BK47" s="239">
        <v>1</v>
      </c>
      <c r="BL47" s="281"/>
      <c r="BM47" s="244"/>
      <c r="BN47" s="243"/>
      <c r="BO47" s="244"/>
    </row>
    <row r="48" spans="1:67" ht="15.75" customHeight="1" thickBot="1">
      <c r="A48" s="100"/>
      <c r="B48" s="277">
        <v>41490</v>
      </c>
      <c r="C48" s="339" t="s">
        <v>0</v>
      </c>
      <c r="D48" s="432"/>
      <c r="E48" s="435"/>
      <c r="F48" s="200"/>
      <c r="G48" s="152"/>
      <c r="H48" s="153"/>
      <c r="I48" s="153"/>
      <c r="J48" s="153"/>
      <c r="K48" s="153"/>
      <c r="L48" s="456"/>
      <c r="M48" s="87"/>
      <c r="N48" s="88"/>
      <c r="O48" s="88"/>
      <c r="P48" s="88"/>
      <c r="Q48" s="124"/>
      <c r="R48" s="459"/>
      <c r="S48" s="291" t="e">
        <f t="shared" si="1"/>
        <v>#N/A</v>
      </c>
      <c r="T48" s="299"/>
      <c r="U48" s="288">
        <v>7.5</v>
      </c>
      <c r="V48" s="435"/>
      <c r="W48" s="139"/>
      <c r="X48" s="167"/>
      <c r="Y48" s="171" t="s">
        <v>98</v>
      </c>
      <c r="Z48" s="139"/>
      <c r="AA48" s="435"/>
      <c r="AB48" s="139"/>
      <c r="AC48" s="167"/>
      <c r="AD48" s="185"/>
      <c r="AE48" s="185" t="s">
        <v>53</v>
      </c>
      <c r="AF48" s="89"/>
      <c r="AG48" s="89"/>
      <c r="AH48" s="142"/>
      <c r="AI48" s="291" t="e">
        <f t="shared" si="2"/>
        <v>#N/A</v>
      </c>
      <c r="AJ48" s="141">
        <v>18</v>
      </c>
      <c r="AK48" s="459"/>
      <c r="AL48" s="435"/>
      <c r="AM48" s="142"/>
      <c r="AN48" s="188"/>
      <c r="AO48" s="185" t="s">
        <v>73</v>
      </c>
      <c r="AP48" s="89"/>
      <c r="AQ48" s="89"/>
      <c r="AR48" s="142"/>
      <c r="AS48" s="303" t="str">
        <f t="shared" si="0"/>
        <v/>
      </c>
      <c r="AT48" s="303" t="str">
        <f t="shared" si="3"/>
        <v/>
      </c>
      <c r="AU48" s="322" t="e">
        <f t="shared" si="4"/>
        <v>#N/A</v>
      </c>
      <c r="AV48" s="302">
        <f t="shared" si="5"/>
        <v>10.14</v>
      </c>
      <c r="AW48" s="474"/>
      <c r="AX48" s="142"/>
      <c r="AY48" s="188"/>
      <c r="AZ48" s="120"/>
      <c r="BA48" s="72"/>
      <c r="BB48" s="64"/>
      <c r="BC48" s="146"/>
      <c r="BD48" s="173"/>
      <c r="BE48" s="142"/>
      <c r="BF48" s="166"/>
      <c r="BG48" s="7">
        <v>61</v>
      </c>
      <c r="BH48" s="216"/>
      <c r="BI48" s="328" t="e">
        <f t="shared" si="6"/>
        <v>#N/A</v>
      </c>
      <c r="BJ48" s="143"/>
      <c r="BK48" s="239">
        <v>1</v>
      </c>
      <c r="BL48" s="281"/>
      <c r="BM48" s="244"/>
      <c r="BN48" s="243"/>
      <c r="BO48" s="244"/>
    </row>
    <row r="49" spans="1:67" ht="15" customHeight="1" thickBot="1">
      <c r="A49" s="100"/>
      <c r="B49" s="277">
        <v>41491</v>
      </c>
      <c r="C49" s="339" t="s">
        <v>1</v>
      </c>
      <c r="D49" s="430">
        <v>6</v>
      </c>
      <c r="E49" s="433" t="str">
        <f t="shared" ref="E49" si="16">IF(V49="","",AVERAGE(V49,AA49,AL49,AW49))</f>
        <v/>
      </c>
      <c r="F49" s="198"/>
      <c r="G49" s="147"/>
      <c r="H49" s="148"/>
      <c r="I49" s="148"/>
      <c r="J49" s="148"/>
      <c r="K49" s="148"/>
      <c r="L49" s="454">
        <f>SUM(G49:K55)</f>
        <v>34</v>
      </c>
      <c r="M49" s="79"/>
      <c r="N49" s="80"/>
      <c r="O49" s="80"/>
      <c r="P49" s="80"/>
      <c r="Q49" s="123"/>
      <c r="R49" s="457">
        <f>SUM(M49:Q55)</f>
        <v>0</v>
      </c>
      <c r="S49" s="291" t="e">
        <f t="shared" si="1"/>
        <v>#N/A</v>
      </c>
      <c r="T49" s="296"/>
      <c r="U49" s="288">
        <v>7.5</v>
      </c>
      <c r="V49" s="433"/>
      <c r="W49" s="137"/>
      <c r="X49" s="168"/>
      <c r="Y49" s="172"/>
      <c r="Z49" s="137"/>
      <c r="AA49" s="433"/>
      <c r="AB49" s="137"/>
      <c r="AC49" s="168"/>
      <c r="AD49" s="183"/>
      <c r="AE49" s="183"/>
      <c r="AF49" s="82"/>
      <c r="AG49" s="82"/>
      <c r="AH49" s="140"/>
      <c r="AI49" s="291" t="e">
        <f t="shared" si="2"/>
        <v>#N/A</v>
      </c>
      <c r="AJ49" s="141">
        <v>18</v>
      </c>
      <c r="AK49" s="457">
        <f t="shared" ref="AK49" si="17">SUM(AF49:AF55)</f>
        <v>0</v>
      </c>
      <c r="AL49" s="433"/>
      <c r="AM49" s="140"/>
      <c r="AN49" s="187"/>
      <c r="AO49" s="183"/>
      <c r="AP49" s="82"/>
      <c r="AQ49" s="82"/>
      <c r="AR49" s="140"/>
      <c r="AS49" s="303" t="str">
        <f t="shared" si="0"/>
        <v/>
      </c>
      <c r="AT49" s="303" t="str">
        <f t="shared" si="3"/>
        <v/>
      </c>
      <c r="AU49" s="322" t="e">
        <f t="shared" si="4"/>
        <v>#N/A</v>
      </c>
      <c r="AV49" s="302">
        <f t="shared" si="5"/>
        <v>10.14</v>
      </c>
      <c r="AW49" s="472"/>
      <c r="AX49" s="140"/>
      <c r="AY49" s="187"/>
      <c r="AZ49" s="118"/>
      <c r="BA49" s="71"/>
      <c r="BB49" s="61"/>
      <c r="BC49" s="144"/>
      <c r="BD49" s="173"/>
      <c r="BE49" s="140"/>
      <c r="BF49" s="166"/>
      <c r="BG49" s="7">
        <v>61</v>
      </c>
      <c r="BH49" s="216"/>
      <c r="BI49" s="328" t="e">
        <f t="shared" si="6"/>
        <v>#N/A</v>
      </c>
      <c r="BJ49" s="62"/>
      <c r="BK49" s="239">
        <v>1</v>
      </c>
      <c r="BL49" s="281"/>
      <c r="BM49" s="244"/>
      <c r="BN49" s="243"/>
      <c r="BO49" s="244"/>
    </row>
    <row r="50" spans="1:67" ht="15" customHeight="1" thickBot="1">
      <c r="A50" s="100"/>
      <c r="B50" s="60">
        <v>41492</v>
      </c>
      <c r="C50" s="337" t="s">
        <v>2</v>
      </c>
      <c r="D50" s="431"/>
      <c r="E50" s="434"/>
      <c r="F50" s="199"/>
      <c r="G50" s="149"/>
      <c r="H50" s="150"/>
      <c r="I50" s="150"/>
      <c r="J50" s="150"/>
      <c r="K50" s="150"/>
      <c r="L50" s="455"/>
      <c r="M50" s="83"/>
      <c r="N50" s="84"/>
      <c r="O50" s="84"/>
      <c r="P50" s="84"/>
      <c r="Q50" s="91"/>
      <c r="R50" s="458"/>
      <c r="S50" s="291" t="e">
        <f t="shared" si="1"/>
        <v>#N/A</v>
      </c>
      <c r="T50" s="298"/>
      <c r="U50" s="288">
        <v>7.5</v>
      </c>
      <c r="V50" s="434"/>
      <c r="W50" s="138"/>
      <c r="X50" s="166"/>
      <c r="Y50" s="170"/>
      <c r="Z50" s="138"/>
      <c r="AA50" s="434"/>
      <c r="AB50" s="138"/>
      <c r="AC50" s="166"/>
      <c r="AD50" s="155" t="s">
        <v>50</v>
      </c>
      <c r="AE50" s="155"/>
      <c r="AF50" s="85"/>
      <c r="AG50" s="85"/>
      <c r="AH50" s="141"/>
      <c r="AI50" s="291" t="e">
        <f t="shared" si="2"/>
        <v>#N/A</v>
      </c>
      <c r="AJ50" s="141">
        <v>18</v>
      </c>
      <c r="AK50" s="458"/>
      <c r="AL50" s="434"/>
      <c r="AM50" s="141"/>
      <c r="AN50" s="169"/>
      <c r="AO50" s="155" t="s">
        <v>54</v>
      </c>
      <c r="AP50" s="85"/>
      <c r="AQ50" s="85"/>
      <c r="AR50" s="141"/>
      <c r="AS50" s="303" t="str">
        <f t="shared" si="0"/>
        <v/>
      </c>
      <c r="AT50" s="303" t="str">
        <f t="shared" si="3"/>
        <v/>
      </c>
      <c r="AU50" s="322" t="e">
        <f t="shared" si="4"/>
        <v>#N/A</v>
      </c>
      <c r="AV50" s="302">
        <f t="shared" si="5"/>
        <v>10.14</v>
      </c>
      <c r="AW50" s="473"/>
      <c r="AX50" s="141"/>
      <c r="AY50" s="169"/>
      <c r="AZ50" s="119"/>
      <c r="BA50" s="70"/>
      <c r="BB50" s="63"/>
      <c r="BC50" s="145"/>
      <c r="BD50" s="173"/>
      <c r="BE50" s="141"/>
      <c r="BF50" s="166"/>
      <c r="BG50" s="7">
        <v>61</v>
      </c>
      <c r="BH50" s="216"/>
      <c r="BI50" s="328" t="e">
        <f t="shared" si="6"/>
        <v>#N/A</v>
      </c>
      <c r="BJ50" s="57"/>
      <c r="BK50" s="239">
        <v>1</v>
      </c>
      <c r="BL50" s="281"/>
      <c r="BM50" s="244"/>
      <c r="BN50" s="243"/>
      <c r="BO50" s="244"/>
    </row>
    <row r="51" spans="1:67" ht="15" customHeight="1" thickBot="1">
      <c r="A51" s="100"/>
      <c r="B51" s="60">
        <v>41493</v>
      </c>
      <c r="C51" s="337" t="s">
        <v>3</v>
      </c>
      <c r="D51" s="431"/>
      <c r="E51" s="434"/>
      <c r="F51" s="199"/>
      <c r="G51" s="149"/>
      <c r="H51" s="150"/>
      <c r="I51" s="150"/>
      <c r="J51" s="151">
        <v>20</v>
      </c>
      <c r="K51" s="150"/>
      <c r="L51" s="455"/>
      <c r="M51" s="83"/>
      <c r="N51" s="84"/>
      <c r="O51" s="84"/>
      <c r="P51" s="84"/>
      <c r="Q51" s="91"/>
      <c r="R51" s="458"/>
      <c r="S51" s="291" t="e">
        <f t="shared" si="1"/>
        <v>#N/A</v>
      </c>
      <c r="T51" s="298"/>
      <c r="U51" s="288">
        <v>7.5</v>
      </c>
      <c r="V51" s="434"/>
      <c r="W51" s="138"/>
      <c r="X51" s="166"/>
      <c r="Y51" s="170"/>
      <c r="Z51" s="138"/>
      <c r="AA51" s="434"/>
      <c r="AB51" s="138"/>
      <c r="AC51" s="166"/>
      <c r="AD51" s="155"/>
      <c r="AE51" s="155"/>
      <c r="AF51" s="85"/>
      <c r="AG51" s="85"/>
      <c r="AH51" s="141"/>
      <c r="AI51" s="291" t="e">
        <f t="shared" si="2"/>
        <v>#N/A</v>
      </c>
      <c r="AJ51" s="141">
        <v>18</v>
      </c>
      <c r="AK51" s="458"/>
      <c r="AL51" s="434"/>
      <c r="AM51" s="141"/>
      <c r="AN51" s="169"/>
      <c r="AO51" s="155"/>
      <c r="AP51" s="85"/>
      <c r="AQ51" s="85"/>
      <c r="AR51" s="141"/>
      <c r="AS51" s="303" t="str">
        <f t="shared" si="0"/>
        <v/>
      </c>
      <c r="AT51" s="303" t="str">
        <f t="shared" si="3"/>
        <v/>
      </c>
      <c r="AU51" s="322" t="e">
        <f t="shared" si="4"/>
        <v>#N/A</v>
      </c>
      <c r="AV51" s="302">
        <f t="shared" si="5"/>
        <v>10.14</v>
      </c>
      <c r="AW51" s="473"/>
      <c r="AX51" s="141"/>
      <c r="AY51" s="169"/>
      <c r="AZ51" s="119"/>
      <c r="BA51" s="70"/>
      <c r="BB51" s="63"/>
      <c r="BC51" s="145"/>
      <c r="BD51" s="173"/>
      <c r="BE51" s="141"/>
      <c r="BF51" s="166"/>
      <c r="BG51" s="7">
        <v>61</v>
      </c>
      <c r="BH51" s="216"/>
      <c r="BI51" s="328" t="e">
        <f t="shared" si="6"/>
        <v>#N/A</v>
      </c>
      <c r="BJ51" s="57"/>
      <c r="BK51" s="239">
        <v>1</v>
      </c>
      <c r="BL51" s="281"/>
      <c r="BM51" s="244"/>
      <c r="BN51" s="243"/>
      <c r="BO51" s="244"/>
    </row>
    <row r="52" spans="1:67" ht="15" customHeight="1" thickBot="1">
      <c r="A52" s="100"/>
      <c r="B52" s="60">
        <v>41494</v>
      </c>
      <c r="C52" s="337" t="s">
        <v>4</v>
      </c>
      <c r="D52" s="431"/>
      <c r="E52" s="434"/>
      <c r="F52" s="199"/>
      <c r="G52" s="149"/>
      <c r="H52" s="150"/>
      <c r="I52" s="150"/>
      <c r="J52" s="150"/>
      <c r="K52" s="150"/>
      <c r="L52" s="455"/>
      <c r="M52" s="83"/>
      <c r="N52" s="84"/>
      <c r="O52" s="84"/>
      <c r="P52" s="84"/>
      <c r="Q52" s="91"/>
      <c r="R52" s="458"/>
      <c r="S52" s="291" t="e">
        <f t="shared" si="1"/>
        <v>#N/A</v>
      </c>
      <c r="T52" s="298"/>
      <c r="U52" s="288">
        <v>7.5</v>
      </c>
      <c r="V52" s="434"/>
      <c r="W52" s="138"/>
      <c r="X52" s="166"/>
      <c r="Y52" s="170"/>
      <c r="Z52" s="138"/>
      <c r="AA52" s="434"/>
      <c r="AB52" s="138"/>
      <c r="AC52" s="166"/>
      <c r="AD52" s="155"/>
      <c r="AE52" s="155"/>
      <c r="AF52" s="85"/>
      <c r="AG52" s="85"/>
      <c r="AH52" s="141"/>
      <c r="AI52" s="291" t="e">
        <f t="shared" si="2"/>
        <v>#N/A</v>
      </c>
      <c r="AJ52" s="141">
        <v>18</v>
      </c>
      <c r="AK52" s="458"/>
      <c r="AL52" s="434"/>
      <c r="AM52" s="141"/>
      <c r="AN52" s="169"/>
      <c r="AO52" s="151" t="s">
        <v>58</v>
      </c>
      <c r="AP52" s="85"/>
      <c r="AQ52" s="85"/>
      <c r="AR52" s="141"/>
      <c r="AS52" s="303" t="str">
        <f t="shared" si="0"/>
        <v/>
      </c>
      <c r="AT52" s="303" t="str">
        <f t="shared" si="3"/>
        <v/>
      </c>
      <c r="AU52" s="322" t="e">
        <f t="shared" si="4"/>
        <v>#N/A</v>
      </c>
      <c r="AV52" s="302">
        <f t="shared" si="5"/>
        <v>10.14</v>
      </c>
      <c r="AW52" s="473"/>
      <c r="AX52" s="141"/>
      <c r="AY52" s="169"/>
      <c r="AZ52" s="119"/>
      <c r="BA52" s="70"/>
      <c r="BB52" s="63"/>
      <c r="BC52" s="145"/>
      <c r="BD52" s="173"/>
      <c r="BE52" s="141"/>
      <c r="BF52" s="166"/>
      <c r="BG52" s="7">
        <v>61</v>
      </c>
      <c r="BH52" s="216"/>
      <c r="BI52" s="328" t="e">
        <f t="shared" si="6"/>
        <v>#N/A</v>
      </c>
      <c r="BJ52" s="57"/>
      <c r="BK52" s="239">
        <v>1</v>
      </c>
      <c r="BL52" s="281"/>
      <c r="BM52" s="244"/>
      <c r="BN52" s="243"/>
      <c r="BO52" s="244"/>
    </row>
    <row r="53" spans="1:67" ht="15" customHeight="1" thickBot="1">
      <c r="A53" s="100"/>
      <c r="B53" s="60">
        <v>41495</v>
      </c>
      <c r="C53" s="337" t="s">
        <v>5</v>
      </c>
      <c r="D53" s="431"/>
      <c r="E53" s="434"/>
      <c r="F53" s="199"/>
      <c r="G53" s="149"/>
      <c r="H53" s="150"/>
      <c r="I53" s="150"/>
      <c r="J53" s="150">
        <v>8</v>
      </c>
      <c r="K53" s="150"/>
      <c r="L53" s="455"/>
      <c r="M53" s="83"/>
      <c r="N53" s="84"/>
      <c r="O53" s="84"/>
      <c r="P53" s="84"/>
      <c r="Q53" s="91"/>
      <c r="R53" s="458"/>
      <c r="S53" s="291" t="e">
        <f t="shared" si="1"/>
        <v>#N/A</v>
      </c>
      <c r="T53" s="298"/>
      <c r="U53" s="288">
        <v>7.5</v>
      </c>
      <c r="V53" s="434"/>
      <c r="W53" s="138"/>
      <c r="X53" s="166"/>
      <c r="Y53" s="170"/>
      <c r="Z53" s="138"/>
      <c r="AA53" s="434"/>
      <c r="AB53" s="138"/>
      <c r="AC53" s="166"/>
      <c r="AD53" s="155"/>
      <c r="AE53" s="155"/>
      <c r="AF53" s="85"/>
      <c r="AG53" s="85"/>
      <c r="AH53" s="141"/>
      <c r="AI53" s="291" t="e">
        <f t="shared" si="2"/>
        <v>#N/A</v>
      </c>
      <c r="AJ53" s="141">
        <v>18</v>
      </c>
      <c r="AK53" s="458"/>
      <c r="AL53" s="434"/>
      <c r="AM53" s="141"/>
      <c r="AN53" s="169"/>
      <c r="AO53" s="155"/>
      <c r="AP53" s="85"/>
      <c r="AQ53" s="85"/>
      <c r="AR53" s="141"/>
      <c r="AS53" s="303" t="str">
        <f t="shared" si="0"/>
        <v/>
      </c>
      <c r="AT53" s="303" t="str">
        <f t="shared" si="3"/>
        <v/>
      </c>
      <c r="AU53" s="322" t="e">
        <f t="shared" si="4"/>
        <v>#N/A</v>
      </c>
      <c r="AV53" s="302">
        <f t="shared" si="5"/>
        <v>10.14</v>
      </c>
      <c r="AW53" s="473"/>
      <c r="AX53" s="141"/>
      <c r="AY53" s="169"/>
      <c r="AZ53" s="119"/>
      <c r="BA53" s="70"/>
      <c r="BB53" s="63"/>
      <c r="BC53" s="145"/>
      <c r="BD53" s="173"/>
      <c r="BE53" s="141"/>
      <c r="BF53" s="166"/>
      <c r="BG53" s="7">
        <v>61</v>
      </c>
      <c r="BH53" s="216"/>
      <c r="BI53" s="328" t="e">
        <f t="shared" si="6"/>
        <v>#N/A</v>
      </c>
      <c r="BJ53" s="57"/>
      <c r="BK53" s="239">
        <v>1</v>
      </c>
      <c r="BL53" s="281"/>
      <c r="BM53" s="244"/>
      <c r="BN53" s="243"/>
      <c r="BO53" s="244"/>
    </row>
    <row r="54" spans="1:67" ht="15" customHeight="1" thickBot="1">
      <c r="A54" s="251" t="s">
        <v>140</v>
      </c>
      <c r="B54" s="212">
        <v>41496</v>
      </c>
      <c r="C54" s="338" t="s">
        <v>6</v>
      </c>
      <c r="D54" s="431"/>
      <c r="E54" s="434"/>
      <c r="F54" s="199"/>
      <c r="G54" s="149"/>
      <c r="H54" s="150"/>
      <c r="I54" s="150"/>
      <c r="J54" s="151">
        <v>6</v>
      </c>
      <c r="K54" s="150"/>
      <c r="L54" s="455"/>
      <c r="M54" s="83"/>
      <c r="N54" s="84"/>
      <c r="O54" s="84"/>
      <c r="P54" s="84"/>
      <c r="Q54" s="91"/>
      <c r="R54" s="458"/>
      <c r="S54" s="291" t="e">
        <f t="shared" si="1"/>
        <v>#N/A</v>
      </c>
      <c r="T54" s="298"/>
      <c r="U54" s="288">
        <v>7.5</v>
      </c>
      <c r="V54" s="434"/>
      <c r="W54" s="141"/>
      <c r="X54" s="169"/>
      <c r="Y54" s="170"/>
      <c r="Z54" s="141"/>
      <c r="AA54" s="434"/>
      <c r="AB54" s="141"/>
      <c r="AC54" s="169"/>
      <c r="AD54" s="155"/>
      <c r="AE54" s="151" t="s">
        <v>61</v>
      </c>
      <c r="AF54" s="85"/>
      <c r="AG54" s="85"/>
      <c r="AH54" s="141"/>
      <c r="AI54" s="291" t="e">
        <f t="shared" si="2"/>
        <v>#N/A</v>
      </c>
      <c r="AJ54" s="141">
        <v>18</v>
      </c>
      <c r="AK54" s="458"/>
      <c r="AL54" s="434"/>
      <c r="AM54" s="141"/>
      <c r="AN54" s="169"/>
      <c r="AO54" s="155"/>
      <c r="AP54" s="85"/>
      <c r="AQ54" s="85"/>
      <c r="AR54" s="141"/>
      <c r="AS54" s="303" t="str">
        <f t="shared" si="0"/>
        <v/>
      </c>
      <c r="AT54" s="303" t="str">
        <f t="shared" si="3"/>
        <v/>
      </c>
      <c r="AU54" s="322" t="e">
        <f t="shared" si="4"/>
        <v>#N/A</v>
      </c>
      <c r="AV54" s="302">
        <f t="shared" si="5"/>
        <v>10.14</v>
      </c>
      <c r="AW54" s="473"/>
      <c r="AX54" s="141"/>
      <c r="AY54" s="169"/>
      <c r="AZ54" s="119"/>
      <c r="BA54" s="70"/>
      <c r="BB54" s="63"/>
      <c r="BC54" s="145"/>
      <c r="BD54" s="173"/>
      <c r="BE54" s="141"/>
      <c r="BF54" s="166"/>
      <c r="BG54" s="7">
        <v>61</v>
      </c>
      <c r="BH54" s="216"/>
      <c r="BI54" s="328" t="e">
        <f t="shared" si="6"/>
        <v>#N/A</v>
      </c>
      <c r="BJ54" s="57"/>
      <c r="BK54" s="239">
        <v>1</v>
      </c>
      <c r="BL54" s="281"/>
      <c r="BM54" s="244"/>
      <c r="BN54" s="243"/>
      <c r="BO54" s="244"/>
    </row>
    <row r="55" spans="1:67" ht="15.75" customHeight="1" thickBot="1">
      <c r="A55" s="100" t="str">
        <f>"+ go cart corp games"</f>
        <v>+ go cart corp games</v>
      </c>
      <c r="B55" s="277">
        <v>41497</v>
      </c>
      <c r="C55" s="339" t="s">
        <v>0</v>
      </c>
      <c r="D55" s="432"/>
      <c r="E55" s="435"/>
      <c r="F55" s="200"/>
      <c r="G55" s="152"/>
      <c r="H55" s="153"/>
      <c r="I55" s="153"/>
      <c r="J55" s="153"/>
      <c r="K55" s="153"/>
      <c r="L55" s="456"/>
      <c r="M55" s="87"/>
      <c r="N55" s="88"/>
      <c r="O55" s="88"/>
      <c r="P55" s="88"/>
      <c r="Q55" s="124"/>
      <c r="R55" s="459"/>
      <c r="S55" s="291" t="e">
        <f t="shared" si="1"/>
        <v>#N/A</v>
      </c>
      <c r="T55" s="299"/>
      <c r="U55" s="288">
        <v>7.5</v>
      </c>
      <c r="V55" s="435"/>
      <c r="W55" s="139"/>
      <c r="X55" s="167"/>
      <c r="Y55" s="171" t="s">
        <v>98</v>
      </c>
      <c r="Z55" s="139"/>
      <c r="AA55" s="435"/>
      <c r="AB55" s="139"/>
      <c r="AC55" s="167"/>
      <c r="AD55" s="185"/>
      <c r="AE55" s="185" t="s">
        <v>74</v>
      </c>
      <c r="AF55" s="89"/>
      <c r="AG55" s="89"/>
      <c r="AH55" s="142"/>
      <c r="AI55" s="291" t="e">
        <f t="shared" si="2"/>
        <v>#N/A</v>
      </c>
      <c r="AJ55" s="141">
        <v>18</v>
      </c>
      <c r="AK55" s="459"/>
      <c r="AL55" s="435"/>
      <c r="AM55" s="142"/>
      <c r="AN55" s="188"/>
      <c r="AO55" s="185" t="s">
        <v>73</v>
      </c>
      <c r="AP55" s="89"/>
      <c r="AQ55" s="89"/>
      <c r="AR55" s="142"/>
      <c r="AS55" s="303" t="str">
        <f t="shared" si="0"/>
        <v/>
      </c>
      <c r="AT55" s="303" t="str">
        <f t="shared" si="3"/>
        <v/>
      </c>
      <c r="AU55" s="322" t="e">
        <f t="shared" si="4"/>
        <v>#N/A</v>
      </c>
      <c r="AV55" s="302">
        <f t="shared" si="5"/>
        <v>10.14</v>
      </c>
      <c r="AW55" s="474"/>
      <c r="AX55" s="142"/>
      <c r="AY55" s="188"/>
      <c r="AZ55" s="120"/>
      <c r="BA55" s="72"/>
      <c r="BB55" s="64"/>
      <c r="BC55" s="146"/>
      <c r="BD55" s="173"/>
      <c r="BE55" s="142"/>
      <c r="BF55" s="166"/>
      <c r="BG55" s="7">
        <v>61</v>
      </c>
      <c r="BH55" s="216"/>
      <c r="BI55" s="328" t="e">
        <f t="shared" si="6"/>
        <v>#N/A</v>
      </c>
      <c r="BJ55" s="143"/>
      <c r="BK55" s="239">
        <v>1</v>
      </c>
      <c r="BL55" s="281"/>
      <c r="BM55" s="244"/>
      <c r="BN55" s="243"/>
      <c r="BO55" s="244"/>
    </row>
    <row r="56" spans="1:67" ht="15" customHeight="1" thickBot="1">
      <c r="A56" s="100"/>
      <c r="B56" s="60">
        <v>41498</v>
      </c>
      <c r="C56" s="337" t="s">
        <v>1</v>
      </c>
      <c r="D56" s="430">
        <v>5</v>
      </c>
      <c r="E56" s="433" t="str">
        <f t="shared" ref="E56" si="18">IF(V56="","",AVERAGE(V56,AA56,AL56,AW56))</f>
        <v/>
      </c>
      <c r="F56" s="198"/>
      <c r="G56" s="147"/>
      <c r="H56" s="148"/>
      <c r="I56" s="148"/>
      <c r="J56" s="148"/>
      <c r="K56" s="148"/>
      <c r="L56" s="454">
        <f>SUM(G56:K62)</f>
        <v>29</v>
      </c>
      <c r="M56" s="79"/>
      <c r="N56" s="80"/>
      <c r="O56" s="80"/>
      <c r="P56" s="80"/>
      <c r="Q56" s="123"/>
      <c r="R56" s="457">
        <f>SUM(M56:Q62)</f>
        <v>0</v>
      </c>
      <c r="S56" s="291" t="e">
        <f t="shared" si="1"/>
        <v>#N/A</v>
      </c>
      <c r="T56" s="296"/>
      <c r="U56" s="288">
        <v>7.5</v>
      </c>
      <c r="V56" s="433"/>
      <c r="W56" s="137"/>
      <c r="X56" s="168"/>
      <c r="Y56" s="172"/>
      <c r="Z56" s="137"/>
      <c r="AA56" s="433"/>
      <c r="AB56" s="137"/>
      <c r="AC56" s="168"/>
      <c r="AD56" s="183"/>
      <c r="AE56" s="183"/>
      <c r="AF56" s="82"/>
      <c r="AG56" s="82"/>
      <c r="AH56" s="140"/>
      <c r="AI56" s="291" t="e">
        <f t="shared" si="2"/>
        <v>#N/A</v>
      </c>
      <c r="AJ56" s="141">
        <v>18</v>
      </c>
      <c r="AK56" s="457">
        <f t="shared" ref="AK56" si="19">SUM(AF56:AF62)</f>
        <v>0</v>
      </c>
      <c r="AL56" s="433"/>
      <c r="AM56" s="140"/>
      <c r="AN56" s="187"/>
      <c r="AO56" s="183"/>
      <c r="AP56" s="82"/>
      <c r="AQ56" s="82"/>
      <c r="AR56" s="140"/>
      <c r="AS56" s="303" t="str">
        <f t="shared" si="0"/>
        <v/>
      </c>
      <c r="AT56" s="303" t="str">
        <f t="shared" si="3"/>
        <v/>
      </c>
      <c r="AU56" s="322" t="e">
        <f t="shared" si="4"/>
        <v>#N/A</v>
      </c>
      <c r="AV56" s="302">
        <f t="shared" si="5"/>
        <v>10.14</v>
      </c>
      <c r="AW56" s="472"/>
      <c r="AX56" s="140"/>
      <c r="AY56" s="187"/>
      <c r="AZ56" s="118"/>
      <c r="BA56" s="71"/>
      <c r="BB56" s="61"/>
      <c r="BC56" s="144"/>
      <c r="BD56" s="173"/>
      <c r="BE56" s="140"/>
      <c r="BF56" s="166"/>
      <c r="BG56" s="7">
        <v>61</v>
      </c>
      <c r="BH56" s="216"/>
      <c r="BI56" s="328" t="e">
        <f t="shared" si="6"/>
        <v>#N/A</v>
      </c>
      <c r="BJ56" s="62"/>
      <c r="BK56" s="239">
        <v>1</v>
      </c>
      <c r="BL56" s="281"/>
      <c r="BM56" s="244"/>
      <c r="BN56" s="243"/>
      <c r="BO56" s="244"/>
    </row>
    <row r="57" spans="1:67" ht="15" customHeight="1" thickBot="1">
      <c r="A57" s="100"/>
      <c r="B57" s="60">
        <v>41499</v>
      </c>
      <c r="C57" s="337" t="s">
        <v>2</v>
      </c>
      <c r="D57" s="431"/>
      <c r="E57" s="434"/>
      <c r="F57" s="199"/>
      <c r="G57" s="149"/>
      <c r="H57" s="150"/>
      <c r="I57" s="150"/>
      <c r="J57" s="150"/>
      <c r="K57" s="150"/>
      <c r="L57" s="455"/>
      <c r="M57" s="83"/>
      <c r="N57" s="84"/>
      <c r="O57" s="84"/>
      <c r="P57" s="84"/>
      <c r="Q57" s="91"/>
      <c r="R57" s="458"/>
      <c r="S57" s="291" t="e">
        <f t="shared" si="1"/>
        <v>#N/A</v>
      </c>
      <c r="T57" s="298"/>
      <c r="U57" s="288">
        <v>7.5</v>
      </c>
      <c r="V57" s="434"/>
      <c r="W57" s="138"/>
      <c r="X57" s="166"/>
      <c r="Y57" s="170"/>
      <c r="Z57" s="138"/>
      <c r="AA57" s="434"/>
      <c r="AB57" s="138"/>
      <c r="AC57" s="166"/>
      <c r="AD57" s="155" t="s">
        <v>75</v>
      </c>
      <c r="AE57" s="155"/>
      <c r="AF57" s="85"/>
      <c r="AG57" s="85"/>
      <c r="AH57" s="141"/>
      <c r="AI57" s="291" t="e">
        <f t="shared" si="2"/>
        <v>#N/A</v>
      </c>
      <c r="AJ57" s="141">
        <v>18</v>
      </c>
      <c r="AK57" s="458"/>
      <c r="AL57" s="434"/>
      <c r="AM57" s="141"/>
      <c r="AN57" s="169"/>
      <c r="AO57" s="155" t="s">
        <v>54</v>
      </c>
      <c r="AP57" s="85"/>
      <c r="AQ57" s="85"/>
      <c r="AR57" s="141"/>
      <c r="AS57" s="303" t="str">
        <f t="shared" si="0"/>
        <v/>
      </c>
      <c r="AT57" s="303" t="str">
        <f t="shared" si="3"/>
        <v/>
      </c>
      <c r="AU57" s="322" t="e">
        <f t="shared" si="4"/>
        <v>#N/A</v>
      </c>
      <c r="AV57" s="302">
        <f t="shared" si="5"/>
        <v>10.14</v>
      </c>
      <c r="AW57" s="473"/>
      <c r="AX57" s="141"/>
      <c r="AY57" s="169"/>
      <c r="AZ57" s="119"/>
      <c r="BA57" s="70"/>
      <c r="BB57" s="63"/>
      <c r="BC57" s="145"/>
      <c r="BD57" s="173"/>
      <c r="BE57" s="141"/>
      <c r="BF57" s="166"/>
      <c r="BG57" s="7">
        <v>61</v>
      </c>
      <c r="BH57" s="216"/>
      <c r="BI57" s="328" t="e">
        <f t="shared" si="6"/>
        <v>#N/A</v>
      </c>
      <c r="BJ57" s="57"/>
      <c r="BK57" s="239">
        <v>1</v>
      </c>
      <c r="BL57" s="281"/>
      <c r="BM57" s="244"/>
      <c r="BN57" s="243"/>
      <c r="BO57" s="244"/>
    </row>
    <row r="58" spans="1:67" ht="15" customHeight="1" thickBot="1">
      <c r="A58" s="100"/>
      <c r="B58" s="60">
        <v>41500</v>
      </c>
      <c r="C58" s="337" t="s">
        <v>3</v>
      </c>
      <c r="D58" s="431"/>
      <c r="E58" s="434"/>
      <c r="F58" s="199"/>
      <c r="G58" s="149"/>
      <c r="H58" s="150"/>
      <c r="I58" s="150"/>
      <c r="J58" s="151">
        <v>18</v>
      </c>
      <c r="K58" s="150"/>
      <c r="L58" s="455"/>
      <c r="M58" s="83"/>
      <c r="N58" s="84"/>
      <c r="O58" s="84"/>
      <c r="P58" s="84"/>
      <c r="Q58" s="91"/>
      <c r="R58" s="458"/>
      <c r="S58" s="291" t="e">
        <f t="shared" si="1"/>
        <v>#N/A</v>
      </c>
      <c r="T58" s="298"/>
      <c r="U58" s="288">
        <v>7.5</v>
      </c>
      <c r="V58" s="434"/>
      <c r="W58" s="138"/>
      <c r="X58" s="166"/>
      <c r="Y58" s="170"/>
      <c r="Z58" s="138"/>
      <c r="AA58" s="434"/>
      <c r="AB58" s="138"/>
      <c r="AC58" s="166"/>
      <c r="AD58" s="155"/>
      <c r="AE58" s="155"/>
      <c r="AF58" s="85"/>
      <c r="AG58" s="85"/>
      <c r="AH58" s="141"/>
      <c r="AI58" s="291" t="e">
        <f t="shared" si="2"/>
        <v>#N/A</v>
      </c>
      <c r="AJ58" s="141">
        <v>18</v>
      </c>
      <c r="AK58" s="458"/>
      <c r="AL58" s="434"/>
      <c r="AM58" s="141"/>
      <c r="AN58" s="169"/>
      <c r="AO58" s="155"/>
      <c r="AP58" s="85"/>
      <c r="AQ58" s="85"/>
      <c r="AR58" s="141"/>
      <c r="AS58" s="303" t="str">
        <f t="shared" si="0"/>
        <v/>
      </c>
      <c r="AT58" s="303" t="str">
        <f t="shared" si="3"/>
        <v/>
      </c>
      <c r="AU58" s="322" t="e">
        <f t="shared" si="4"/>
        <v>#N/A</v>
      </c>
      <c r="AV58" s="302">
        <f t="shared" si="5"/>
        <v>10.14</v>
      </c>
      <c r="AW58" s="473"/>
      <c r="AX58" s="141"/>
      <c r="AY58" s="169"/>
      <c r="AZ58" s="119"/>
      <c r="BA58" s="70"/>
      <c r="BB58" s="63"/>
      <c r="BC58" s="145"/>
      <c r="BD58" s="173"/>
      <c r="BE58" s="141"/>
      <c r="BF58" s="166"/>
      <c r="BG58" s="7">
        <v>61</v>
      </c>
      <c r="BH58" s="216"/>
      <c r="BI58" s="328" t="e">
        <f t="shared" si="6"/>
        <v>#N/A</v>
      </c>
      <c r="BJ58" s="57"/>
      <c r="BK58" s="239">
        <v>1</v>
      </c>
      <c r="BL58" s="281"/>
      <c r="BM58" s="244"/>
      <c r="BN58" s="243"/>
      <c r="BO58" s="244"/>
    </row>
    <row r="59" spans="1:67" ht="15" customHeight="1" thickBot="1">
      <c r="A59" s="100"/>
      <c r="B59" s="60">
        <v>41501</v>
      </c>
      <c r="C59" s="337" t="s">
        <v>4</v>
      </c>
      <c r="D59" s="431"/>
      <c r="E59" s="434"/>
      <c r="F59" s="199"/>
      <c r="G59" s="149"/>
      <c r="H59" s="150"/>
      <c r="I59" s="150"/>
      <c r="J59" s="150"/>
      <c r="K59" s="150"/>
      <c r="L59" s="455"/>
      <c r="M59" s="83"/>
      <c r="N59" s="84"/>
      <c r="O59" s="84"/>
      <c r="P59" s="84"/>
      <c r="Q59" s="91"/>
      <c r="R59" s="458"/>
      <c r="S59" s="291" t="e">
        <f t="shared" si="1"/>
        <v>#N/A</v>
      </c>
      <c r="T59" s="298"/>
      <c r="U59" s="288">
        <v>7.5</v>
      </c>
      <c r="V59" s="434"/>
      <c r="W59" s="138"/>
      <c r="X59" s="166"/>
      <c r="Y59" s="170"/>
      <c r="Z59" s="138"/>
      <c r="AA59" s="434"/>
      <c r="AB59" s="138"/>
      <c r="AC59" s="166"/>
      <c r="AD59" s="155"/>
      <c r="AE59" s="155"/>
      <c r="AF59" s="85"/>
      <c r="AG59" s="85"/>
      <c r="AH59" s="141"/>
      <c r="AI59" s="291" t="e">
        <f t="shared" si="2"/>
        <v>#N/A</v>
      </c>
      <c r="AJ59" s="141">
        <v>18</v>
      </c>
      <c r="AK59" s="458"/>
      <c r="AL59" s="434"/>
      <c r="AM59" s="141"/>
      <c r="AN59" s="169"/>
      <c r="AO59" s="151" t="s">
        <v>60</v>
      </c>
      <c r="AP59" s="85"/>
      <c r="AQ59" s="85"/>
      <c r="AR59" s="141"/>
      <c r="AS59" s="303" t="str">
        <f t="shared" si="0"/>
        <v/>
      </c>
      <c r="AT59" s="303" t="str">
        <f t="shared" si="3"/>
        <v/>
      </c>
      <c r="AU59" s="322" t="e">
        <f t="shared" si="4"/>
        <v>#N/A</v>
      </c>
      <c r="AV59" s="302">
        <f t="shared" si="5"/>
        <v>10.14</v>
      </c>
      <c r="AW59" s="473"/>
      <c r="AX59" s="141"/>
      <c r="AY59" s="169"/>
      <c r="AZ59" s="119"/>
      <c r="BA59" s="70"/>
      <c r="BB59" s="63"/>
      <c r="BC59" s="145"/>
      <c r="BD59" s="173"/>
      <c r="BE59" s="141"/>
      <c r="BF59" s="166"/>
      <c r="BG59" s="7">
        <v>61</v>
      </c>
      <c r="BH59" s="216"/>
      <c r="BI59" s="328" t="e">
        <f t="shared" si="6"/>
        <v>#N/A</v>
      </c>
      <c r="BJ59" s="57"/>
      <c r="BK59" s="239">
        <v>1</v>
      </c>
      <c r="BL59" s="281"/>
      <c r="BM59" s="244"/>
      <c r="BN59" s="243"/>
      <c r="BO59" s="244"/>
    </row>
    <row r="60" spans="1:67" ht="15" customHeight="1" thickBot="1">
      <c r="A60" s="100"/>
      <c r="B60" s="60">
        <v>41502</v>
      </c>
      <c r="C60" s="337" t="s">
        <v>5</v>
      </c>
      <c r="D60" s="431"/>
      <c r="E60" s="434"/>
      <c r="F60" s="199"/>
      <c r="G60" s="149"/>
      <c r="H60" s="150"/>
      <c r="I60" s="150"/>
      <c r="J60" s="150">
        <v>8</v>
      </c>
      <c r="K60" s="150"/>
      <c r="L60" s="455"/>
      <c r="M60" s="83"/>
      <c r="N60" s="84"/>
      <c r="O60" s="84"/>
      <c r="P60" s="84"/>
      <c r="Q60" s="91"/>
      <c r="R60" s="458"/>
      <c r="S60" s="291" t="e">
        <f t="shared" si="1"/>
        <v>#N/A</v>
      </c>
      <c r="T60" s="298"/>
      <c r="U60" s="288">
        <v>7.5</v>
      </c>
      <c r="V60" s="434"/>
      <c r="W60" s="138"/>
      <c r="X60" s="166"/>
      <c r="Y60" s="170"/>
      <c r="Z60" s="138"/>
      <c r="AA60" s="434"/>
      <c r="AB60" s="138"/>
      <c r="AC60" s="166"/>
      <c r="AD60" s="155"/>
      <c r="AE60" s="155"/>
      <c r="AF60" s="85"/>
      <c r="AG60" s="85"/>
      <c r="AH60" s="141"/>
      <c r="AI60" s="291" t="e">
        <f t="shared" si="2"/>
        <v>#N/A</v>
      </c>
      <c r="AJ60" s="141">
        <v>18</v>
      </c>
      <c r="AK60" s="458"/>
      <c r="AL60" s="434"/>
      <c r="AM60" s="141"/>
      <c r="AN60" s="169"/>
      <c r="AO60" s="155"/>
      <c r="AP60" s="85"/>
      <c r="AQ60" s="85"/>
      <c r="AR60" s="141"/>
      <c r="AS60" s="303" t="str">
        <f t="shared" si="0"/>
        <v/>
      </c>
      <c r="AT60" s="303" t="str">
        <f t="shared" si="3"/>
        <v/>
      </c>
      <c r="AU60" s="322" t="e">
        <f t="shared" si="4"/>
        <v>#N/A</v>
      </c>
      <c r="AV60" s="302">
        <f t="shared" si="5"/>
        <v>10.14</v>
      </c>
      <c r="AW60" s="473"/>
      <c r="AX60" s="141"/>
      <c r="AY60" s="169"/>
      <c r="AZ60" s="119"/>
      <c r="BA60" s="70"/>
      <c r="BB60" s="63"/>
      <c r="BC60" s="145"/>
      <c r="BD60" s="173"/>
      <c r="BE60" s="141"/>
      <c r="BF60" s="166"/>
      <c r="BG60" s="7">
        <v>61</v>
      </c>
      <c r="BH60" s="216"/>
      <c r="BI60" s="328" t="e">
        <f t="shared" si="6"/>
        <v>#N/A</v>
      </c>
      <c r="BJ60" s="57"/>
      <c r="BK60" s="239">
        <v>1</v>
      </c>
      <c r="BL60" s="281"/>
      <c r="BM60" s="244"/>
      <c r="BN60" s="243"/>
      <c r="BO60" s="244"/>
    </row>
    <row r="61" spans="1:67" ht="15.75" customHeight="1" thickBot="1">
      <c r="A61" s="100"/>
      <c r="B61" s="277">
        <v>41503</v>
      </c>
      <c r="C61" s="339" t="s">
        <v>6</v>
      </c>
      <c r="D61" s="431"/>
      <c r="E61" s="434"/>
      <c r="F61" s="199"/>
      <c r="G61" s="149"/>
      <c r="H61" s="150"/>
      <c r="I61" s="150"/>
      <c r="J61" s="151">
        <v>3</v>
      </c>
      <c r="K61" s="150"/>
      <c r="L61" s="455"/>
      <c r="M61" s="83"/>
      <c r="N61" s="84"/>
      <c r="O61" s="84"/>
      <c r="P61" s="84"/>
      <c r="Q61" s="91"/>
      <c r="R61" s="458"/>
      <c r="S61" s="291" t="e">
        <f t="shared" si="1"/>
        <v>#N/A</v>
      </c>
      <c r="T61" s="298"/>
      <c r="U61" s="288">
        <v>7.5</v>
      </c>
      <c r="V61" s="434"/>
      <c r="W61" s="141"/>
      <c r="X61" s="169"/>
      <c r="Y61" s="151" t="s">
        <v>52</v>
      </c>
      <c r="Z61" s="141"/>
      <c r="AA61" s="434"/>
      <c r="AB61" s="141"/>
      <c r="AC61" s="169"/>
      <c r="AD61" s="155"/>
      <c r="AE61" s="151" t="s">
        <v>76</v>
      </c>
      <c r="AF61" s="85"/>
      <c r="AG61" s="85"/>
      <c r="AH61" s="141"/>
      <c r="AI61" s="291" t="e">
        <f t="shared" si="2"/>
        <v>#N/A</v>
      </c>
      <c r="AJ61" s="141">
        <v>18</v>
      </c>
      <c r="AK61" s="458"/>
      <c r="AL61" s="434"/>
      <c r="AM61" s="141"/>
      <c r="AN61" s="169"/>
      <c r="AO61" s="155"/>
      <c r="AP61" s="85"/>
      <c r="AQ61" s="85"/>
      <c r="AR61" s="141"/>
      <c r="AS61" s="303" t="str">
        <f t="shared" si="0"/>
        <v/>
      </c>
      <c r="AT61" s="303" t="str">
        <f t="shared" si="3"/>
        <v/>
      </c>
      <c r="AU61" s="322" t="e">
        <f t="shared" si="4"/>
        <v>#N/A</v>
      </c>
      <c r="AV61" s="302">
        <f t="shared" si="5"/>
        <v>10.14</v>
      </c>
      <c r="AW61" s="473"/>
      <c r="AX61" s="141"/>
      <c r="AY61" s="169"/>
      <c r="AZ61" s="119"/>
      <c r="BA61" s="70"/>
      <c r="BB61" s="63"/>
      <c r="BC61" s="145"/>
      <c r="BD61" s="173"/>
      <c r="BE61" s="141"/>
      <c r="BF61" s="166"/>
      <c r="BG61" s="7">
        <v>61</v>
      </c>
      <c r="BH61" s="216"/>
      <c r="BI61" s="328" t="e">
        <f t="shared" si="6"/>
        <v>#N/A</v>
      </c>
      <c r="BJ61" s="57"/>
      <c r="BK61" s="239">
        <v>1</v>
      </c>
      <c r="BL61" s="281"/>
      <c r="BM61" s="244"/>
      <c r="BN61" s="243"/>
      <c r="BO61" s="244"/>
    </row>
    <row r="62" spans="1:67" ht="15.75" customHeight="1" thickBot="1">
      <c r="A62" s="100"/>
      <c r="B62" s="277">
        <v>41504</v>
      </c>
      <c r="C62" s="339" t="s">
        <v>0</v>
      </c>
      <c r="D62" s="432"/>
      <c r="E62" s="435"/>
      <c r="F62" s="200"/>
      <c r="G62" s="152"/>
      <c r="H62" s="153"/>
      <c r="I62" s="153"/>
      <c r="J62" s="153"/>
      <c r="K62" s="153"/>
      <c r="L62" s="456"/>
      <c r="M62" s="87"/>
      <c r="N62" s="88"/>
      <c r="O62" s="88"/>
      <c r="P62" s="88"/>
      <c r="Q62" s="124"/>
      <c r="R62" s="459"/>
      <c r="S62" s="291" t="e">
        <f t="shared" si="1"/>
        <v>#N/A</v>
      </c>
      <c r="T62" s="299"/>
      <c r="U62" s="288">
        <v>7.5</v>
      </c>
      <c r="V62" s="435"/>
      <c r="W62" s="139"/>
      <c r="X62" s="167"/>
      <c r="Y62" s="171" t="s">
        <v>98</v>
      </c>
      <c r="Z62" s="139"/>
      <c r="AA62" s="435"/>
      <c r="AB62" s="139"/>
      <c r="AC62" s="167"/>
      <c r="AD62" s="185"/>
      <c r="AE62" s="185" t="s">
        <v>53</v>
      </c>
      <c r="AF62" s="89"/>
      <c r="AG62" s="89"/>
      <c r="AH62" s="142"/>
      <c r="AI62" s="291" t="e">
        <f t="shared" si="2"/>
        <v>#N/A</v>
      </c>
      <c r="AJ62" s="141">
        <v>18</v>
      </c>
      <c r="AK62" s="459"/>
      <c r="AL62" s="435"/>
      <c r="AM62" s="142"/>
      <c r="AN62" s="188"/>
      <c r="AO62" s="185" t="s">
        <v>77</v>
      </c>
      <c r="AP62" s="89"/>
      <c r="AQ62" s="89"/>
      <c r="AR62" s="142"/>
      <c r="AS62" s="303" t="str">
        <f t="shared" si="0"/>
        <v/>
      </c>
      <c r="AT62" s="303" t="str">
        <f t="shared" si="3"/>
        <v/>
      </c>
      <c r="AU62" s="322" t="e">
        <f t="shared" si="4"/>
        <v>#N/A</v>
      </c>
      <c r="AV62" s="302">
        <f t="shared" si="5"/>
        <v>10.14</v>
      </c>
      <c r="AW62" s="474"/>
      <c r="AX62" s="142"/>
      <c r="AY62" s="188"/>
      <c r="AZ62" s="120"/>
      <c r="BA62" s="72"/>
      <c r="BB62" s="64"/>
      <c r="BC62" s="146"/>
      <c r="BD62" s="173"/>
      <c r="BE62" s="142"/>
      <c r="BF62" s="166"/>
      <c r="BG62" s="7">
        <v>61</v>
      </c>
      <c r="BH62" s="216"/>
      <c r="BI62" s="328" t="e">
        <f t="shared" si="6"/>
        <v>#N/A</v>
      </c>
      <c r="BJ62" s="143"/>
      <c r="BK62" s="239">
        <v>1</v>
      </c>
      <c r="BL62" s="281"/>
      <c r="BM62" s="244"/>
      <c r="BN62" s="243"/>
      <c r="BO62" s="244"/>
    </row>
    <row r="63" spans="1:67" ht="15" customHeight="1" thickBot="1">
      <c r="A63" s="100"/>
      <c r="B63" s="60">
        <v>41505</v>
      </c>
      <c r="C63" s="337" t="s">
        <v>1</v>
      </c>
      <c r="D63" s="430">
        <v>4</v>
      </c>
      <c r="E63" s="433" t="str">
        <f t="shared" ref="E63" si="20">IF(V63="","",AVERAGE(V63,AA63,AL63,AW63))</f>
        <v/>
      </c>
      <c r="F63" s="198"/>
      <c r="G63" s="147"/>
      <c r="H63" s="148"/>
      <c r="I63" s="148"/>
      <c r="J63" s="148"/>
      <c r="K63" s="148"/>
      <c r="L63" s="454">
        <f>SUM(G63:K69)</f>
        <v>18</v>
      </c>
      <c r="M63" s="79"/>
      <c r="N63" s="80"/>
      <c r="O63" s="80"/>
      <c r="P63" s="80"/>
      <c r="Q63" s="123"/>
      <c r="R63" s="457">
        <f>SUM(M63:Q69)</f>
        <v>0</v>
      </c>
      <c r="S63" s="291" t="e">
        <f t="shared" si="1"/>
        <v>#N/A</v>
      </c>
      <c r="T63" s="296"/>
      <c r="U63" s="288">
        <v>7.5</v>
      </c>
      <c r="V63" s="433"/>
      <c r="W63" s="137"/>
      <c r="X63" s="168"/>
      <c r="Y63" s="172"/>
      <c r="Z63" s="137"/>
      <c r="AA63" s="433"/>
      <c r="AB63" s="137"/>
      <c r="AC63" s="168"/>
      <c r="AD63" s="183"/>
      <c r="AE63" s="183"/>
      <c r="AF63" s="82"/>
      <c r="AG63" s="82"/>
      <c r="AH63" s="140"/>
      <c r="AI63" s="291" t="e">
        <f t="shared" si="2"/>
        <v>#N/A</v>
      </c>
      <c r="AJ63" s="141">
        <v>18</v>
      </c>
      <c r="AK63" s="457">
        <f t="shared" ref="AK63" si="21">SUM(AF63:AF69)</f>
        <v>0</v>
      </c>
      <c r="AL63" s="433"/>
      <c r="AM63" s="140"/>
      <c r="AN63" s="187"/>
      <c r="AO63" s="183"/>
      <c r="AP63" s="82"/>
      <c r="AQ63" s="82"/>
      <c r="AR63" s="140"/>
      <c r="AS63" s="303" t="str">
        <f t="shared" si="0"/>
        <v/>
      </c>
      <c r="AT63" s="303" t="str">
        <f t="shared" si="3"/>
        <v/>
      </c>
      <c r="AU63" s="322" t="e">
        <f t="shared" si="4"/>
        <v>#N/A</v>
      </c>
      <c r="AV63" s="302">
        <f t="shared" si="5"/>
        <v>10.14</v>
      </c>
      <c r="AW63" s="472"/>
      <c r="AX63" s="140"/>
      <c r="AY63" s="187"/>
      <c r="AZ63" s="118"/>
      <c r="BA63" s="71"/>
      <c r="BB63" s="61"/>
      <c r="BC63" s="144"/>
      <c r="BD63" s="173"/>
      <c r="BE63" s="140"/>
      <c r="BF63" s="166"/>
      <c r="BG63" s="7">
        <v>61</v>
      </c>
      <c r="BH63" s="216"/>
      <c r="BI63" s="328" t="e">
        <f t="shared" si="6"/>
        <v>#N/A</v>
      </c>
      <c r="BJ63" s="62"/>
      <c r="BK63" s="239">
        <v>1</v>
      </c>
      <c r="BL63" s="281"/>
      <c r="BM63" s="244"/>
      <c r="BN63" s="243"/>
      <c r="BO63" s="244"/>
    </row>
    <row r="64" spans="1:67" ht="15" customHeight="1" thickBot="1">
      <c r="A64" s="100"/>
      <c r="B64" s="60">
        <v>41506</v>
      </c>
      <c r="C64" s="337" t="s">
        <v>2</v>
      </c>
      <c r="D64" s="431"/>
      <c r="E64" s="434"/>
      <c r="F64" s="199"/>
      <c r="G64" s="149"/>
      <c r="H64" s="150"/>
      <c r="I64" s="150"/>
      <c r="J64" s="150"/>
      <c r="K64" s="150"/>
      <c r="L64" s="455"/>
      <c r="M64" s="83"/>
      <c r="N64" s="84"/>
      <c r="O64" s="84"/>
      <c r="P64" s="84"/>
      <c r="Q64" s="91"/>
      <c r="R64" s="458"/>
      <c r="S64" s="291" t="e">
        <f t="shared" si="1"/>
        <v>#N/A</v>
      </c>
      <c r="T64" s="298"/>
      <c r="U64" s="288">
        <v>7.5</v>
      </c>
      <c r="V64" s="434"/>
      <c r="W64" s="138"/>
      <c r="X64" s="166"/>
      <c r="Y64" s="170"/>
      <c r="Z64" s="138"/>
      <c r="AA64" s="434"/>
      <c r="AB64" s="138"/>
      <c r="AC64" s="166"/>
      <c r="AD64" s="155"/>
      <c r="AE64" s="155"/>
      <c r="AF64" s="85"/>
      <c r="AG64" s="85"/>
      <c r="AH64" s="141"/>
      <c r="AI64" s="291" t="e">
        <f t="shared" si="2"/>
        <v>#N/A</v>
      </c>
      <c r="AJ64" s="141">
        <v>18</v>
      </c>
      <c r="AK64" s="458"/>
      <c r="AL64" s="434"/>
      <c r="AM64" s="141"/>
      <c r="AN64" s="169"/>
      <c r="AO64" s="155" t="s">
        <v>54</v>
      </c>
      <c r="AP64" s="85"/>
      <c r="AQ64" s="85"/>
      <c r="AR64" s="141"/>
      <c r="AS64" s="303" t="str">
        <f t="shared" si="0"/>
        <v/>
      </c>
      <c r="AT64" s="303" t="str">
        <f t="shared" si="3"/>
        <v/>
      </c>
      <c r="AU64" s="322" t="e">
        <f t="shared" si="4"/>
        <v>#N/A</v>
      </c>
      <c r="AV64" s="302">
        <f t="shared" si="5"/>
        <v>10.14</v>
      </c>
      <c r="AW64" s="473"/>
      <c r="AX64" s="141"/>
      <c r="AY64" s="169"/>
      <c r="AZ64" s="119"/>
      <c r="BA64" s="70"/>
      <c r="BB64" s="63"/>
      <c r="BC64" s="145"/>
      <c r="BD64" s="173"/>
      <c r="BE64" s="141"/>
      <c r="BF64" s="166"/>
      <c r="BG64" s="7">
        <v>61</v>
      </c>
      <c r="BH64" s="216"/>
      <c r="BI64" s="328" t="e">
        <f t="shared" si="6"/>
        <v>#N/A</v>
      </c>
      <c r="BJ64" s="57"/>
      <c r="BK64" s="239">
        <v>1</v>
      </c>
      <c r="BL64" s="281"/>
      <c r="BM64" s="244"/>
      <c r="BN64" s="243"/>
      <c r="BO64" s="244"/>
    </row>
    <row r="65" spans="1:67" ht="15" customHeight="1" thickBot="1">
      <c r="A65" s="100"/>
      <c r="B65" s="60">
        <v>41507</v>
      </c>
      <c r="C65" s="337" t="s">
        <v>3</v>
      </c>
      <c r="D65" s="431"/>
      <c r="E65" s="434"/>
      <c r="F65" s="199"/>
      <c r="G65" s="149"/>
      <c r="H65" s="150"/>
      <c r="I65" s="150"/>
      <c r="J65" s="151">
        <v>8</v>
      </c>
      <c r="K65" s="150"/>
      <c r="L65" s="455"/>
      <c r="M65" s="83"/>
      <c r="N65" s="84"/>
      <c r="O65" s="84"/>
      <c r="P65" s="84"/>
      <c r="Q65" s="91"/>
      <c r="R65" s="458"/>
      <c r="S65" s="291" t="e">
        <f t="shared" si="1"/>
        <v>#N/A</v>
      </c>
      <c r="T65" s="298"/>
      <c r="U65" s="288">
        <v>7.5</v>
      </c>
      <c r="V65" s="434"/>
      <c r="W65" s="138"/>
      <c r="X65" s="166"/>
      <c r="Y65" s="170"/>
      <c r="Z65" s="138"/>
      <c r="AA65" s="434"/>
      <c r="AB65" s="138"/>
      <c r="AC65" s="166"/>
      <c r="AD65" s="155"/>
      <c r="AE65" s="155"/>
      <c r="AF65" s="85"/>
      <c r="AG65" s="85"/>
      <c r="AH65" s="141"/>
      <c r="AI65" s="291" t="e">
        <f t="shared" si="2"/>
        <v>#N/A</v>
      </c>
      <c r="AJ65" s="141">
        <v>18</v>
      </c>
      <c r="AK65" s="458"/>
      <c r="AL65" s="434"/>
      <c r="AM65" s="141"/>
      <c r="AN65" s="169"/>
      <c r="AO65" s="155"/>
      <c r="AP65" s="85"/>
      <c r="AQ65" s="85"/>
      <c r="AR65" s="141"/>
      <c r="AS65" s="303" t="str">
        <f t="shared" si="0"/>
        <v/>
      </c>
      <c r="AT65" s="303" t="str">
        <f t="shared" si="3"/>
        <v/>
      </c>
      <c r="AU65" s="322" t="e">
        <f t="shared" si="4"/>
        <v>#N/A</v>
      </c>
      <c r="AV65" s="302">
        <f t="shared" si="5"/>
        <v>10.14</v>
      </c>
      <c r="AW65" s="473"/>
      <c r="AX65" s="141"/>
      <c r="AY65" s="169"/>
      <c r="AZ65" s="119"/>
      <c r="BA65" s="70"/>
      <c r="BB65" s="63"/>
      <c r="BC65" s="145"/>
      <c r="BD65" s="173"/>
      <c r="BE65" s="141"/>
      <c r="BF65" s="166"/>
      <c r="BG65" s="7">
        <v>61</v>
      </c>
      <c r="BH65" s="216"/>
      <c r="BI65" s="328" t="e">
        <f t="shared" si="6"/>
        <v>#N/A</v>
      </c>
      <c r="BJ65" s="57"/>
      <c r="BK65" s="239">
        <v>1</v>
      </c>
      <c r="BL65" s="281"/>
      <c r="BM65" s="244"/>
      <c r="BN65" s="243"/>
      <c r="BO65" s="244"/>
    </row>
    <row r="66" spans="1:67" ht="15" customHeight="1" thickBot="1">
      <c r="A66" s="100"/>
      <c r="B66" s="60">
        <v>41508</v>
      </c>
      <c r="C66" s="337" t="s">
        <v>4</v>
      </c>
      <c r="D66" s="431"/>
      <c r="E66" s="434"/>
      <c r="F66" s="199"/>
      <c r="G66" s="149"/>
      <c r="H66" s="150"/>
      <c r="I66" s="150"/>
      <c r="J66" s="150"/>
      <c r="K66" s="150"/>
      <c r="L66" s="455"/>
      <c r="M66" s="83"/>
      <c r="N66" s="84"/>
      <c r="O66" s="84"/>
      <c r="P66" s="84"/>
      <c r="Q66" s="91"/>
      <c r="R66" s="458"/>
      <c r="S66" s="291" t="e">
        <f t="shared" si="1"/>
        <v>#N/A</v>
      </c>
      <c r="T66" s="298"/>
      <c r="U66" s="288">
        <v>7.5</v>
      </c>
      <c r="V66" s="434"/>
      <c r="W66" s="138"/>
      <c r="X66" s="166"/>
      <c r="Y66" s="170"/>
      <c r="Z66" s="138"/>
      <c r="AA66" s="434"/>
      <c r="AB66" s="138"/>
      <c r="AC66" s="166"/>
      <c r="AD66" s="155"/>
      <c r="AE66" s="155"/>
      <c r="AF66" s="85"/>
      <c r="AG66" s="85"/>
      <c r="AH66" s="141"/>
      <c r="AI66" s="291" t="e">
        <f t="shared" si="2"/>
        <v>#N/A</v>
      </c>
      <c r="AJ66" s="141">
        <v>18</v>
      </c>
      <c r="AK66" s="458"/>
      <c r="AL66" s="434"/>
      <c r="AM66" s="141"/>
      <c r="AN66" s="169"/>
      <c r="AO66" s="151" t="s">
        <v>78</v>
      </c>
      <c r="AP66" s="85"/>
      <c r="AQ66" s="85"/>
      <c r="AR66" s="141"/>
      <c r="AS66" s="303" t="str">
        <f t="shared" si="0"/>
        <v/>
      </c>
      <c r="AT66" s="303" t="str">
        <f t="shared" si="3"/>
        <v/>
      </c>
      <c r="AU66" s="322" t="e">
        <f t="shared" si="4"/>
        <v>#N/A</v>
      </c>
      <c r="AV66" s="302">
        <f t="shared" si="5"/>
        <v>10.14</v>
      </c>
      <c r="AW66" s="473"/>
      <c r="AX66" s="141"/>
      <c r="AY66" s="169"/>
      <c r="AZ66" s="119"/>
      <c r="BA66" s="70"/>
      <c r="BB66" s="63"/>
      <c r="BC66" s="145"/>
      <c r="BD66" s="173"/>
      <c r="BE66" s="141"/>
      <c r="BF66" s="166"/>
      <c r="BG66" s="7">
        <v>61</v>
      </c>
      <c r="BH66" s="216"/>
      <c r="BI66" s="328" t="e">
        <f t="shared" si="6"/>
        <v>#N/A</v>
      </c>
      <c r="BJ66" s="57"/>
      <c r="BK66" s="239">
        <v>1</v>
      </c>
      <c r="BL66" s="281"/>
      <c r="BM66" s="244"/>
      <c r="BN66" s="243"/>
      <c r="BO66" s="244"/>
    </row>
    <row r="67" spans="1:67" ht="15" customHeight="1" thickBot="1">
      <c r="A67" s="100"/>
      <c r="B67" s="60">
        <v>41509</v>
      </c>
      <c r="C67" s="337" t="s">
        <v>5</v>
      </c>
      <c r="D67" s="431"/>
      <c r="E67" s="434"/>
      <c r="F67" s="199"/>
      <c r="G67" s="149"/>
      <c r="H67" s="150"/>
      <c r="I67" s="150"/>
      <c r="J67" s="150"/>
      <c r="K67" s="150"/>
      <c r="L67" s="455"/>
      <c r="M67" s="83"/>
      <c r="N67" s="84"/>
      <c r="O67" s="84"/>
      <c r="P67" s="84"/>
      <c r="Q67" s="91"/>
      <c r="R67" s="458"/>
      <c r="S67" s="291" t="e">
        <f t="shared" si="1"/>
        <v>#N/A</v>
      </c>
      <c r="T67" s="298"/>
      <c r="U67" s="288">
        <v>7.5</v>
      </c>
      <c r="V67" s="434"/>
      <c r="W67" s="138"/>
      <c r="X67" s="166"/>
      <c r="Y67" s="170"/>
      <c r="Z67" s="138"/>
      <c r="AA67" s="434"/>
      <c r="AB67" s="138"/>
      <c r="AC67" s="166"/>
      <c r="AD67" s="155"/>
      <c r="AE67" s="155"/>
      <c r="AF67" s="85"/>
      <c r="AG67" s="85"/>
      <c r="AH67" s="141"/>
      <c r="AI67" s="291" t="e">
        <f t="shared" si="2"/>
        <v>#N/A</v>
      </c>
      <c r="AJ67" s="141">
        <v>18</v>
      </c>
      <c r="AK67" s="458"/>
      <c r="AL67" s="434"/>
      <c r="AM67" s="141"/>
      <c r="AN67" s="169"/>
      <c r="AO67" s="155"/>
      <c r="AP67" s="85"/>
      <c r="AQ67" s="85"/>
      <c r="AR67" s="141"/>
      <c r="AS67" s="303" t="str">
        <f t="shared" si="0"/>
        <v/>
      </c>
      <c r="AT67" s="303" t="str">
        <f t="shared" si="3"/>
        <v/>
      </c>
      <c r="AU67" s="322" t="e">
        <f t="shared" si="4"/>
        <v>#N/A</v>
      </c>
      <c r="AV67" s="302">
        <f t="shared" si="5"/>
        <v>10.14</v>
      </c>
      <c r="AW67" s="473"/>
      <c r="AX67" s="141"/>
      <c r="AY67" s="169"/>
      <c r="AZ67" s="119"/>
      <c r="BA67" s="70"/>
      <c r="BB67" s="63"/>
      <c r="BC67" s="145"/>
      <c r="BD67" s="173"/>
      <c r="BE67" s="141"/>
      <c r="BF67" s="166"/>
      <c r="BG67" s="7">
        <v>61</v>
      </c>
      <c r="BH67" s="216"/>
      <c r="BI67" s="328" t="e">
        <f t="shared" si="6"/>
        <v>#N/A</v>
      </c>
      <c r="BJ67" s="57"/>
      <c r="BK67" s="239">
        <v>1</v>
      </c>
      <c r="BL67" s="281"/>
      <c r="BM67" s="244"/>
      <c r="BN67" s="243"/>
      <c r="BO67" s="244"/>
    </row>
    <row r="68" spans="1:67" ht="15" customHeight="1" thickBot="1">
      <c r="A68" s="251" t="s">
        <v>110</v>
      </c>
      <c r="B68" s="212">
        <v>41510</v>
      </c>
      <c r="C68" s="338" t="s">
        <v>6</v>
      </c>
      <c r="D68" s="431"/>
      <c r="E68" s="434"/>
      <c r="F68" s="199"/>
      <c r="G68" s="149"/>
      <c r="H68" s="150"/>
      <c r="I68" s="150"/>
      <c r="J68" s="161"/>
      <c r="K68" s="151">
        <v>10</v>
      </c>
      <c r="L68" s="455"/>
      <c r="M68" s="83"/>
      <c r="N68" s="84"/>
      <c r="O68" s="84"/>
      <c r="P68" s="84"/>
      <c r="Q68" s="91"/>
      <c r="R68" s="458"/>
      <c r="S68" s="291" t="e">
        <f t="shared" si="1"/>
        <v>#N/A</v>
      </c>
      <c r="T68" s="298"/>
      <c r="U68" s="288">
        <v>7.5</v>
      </c>
      <c r="V68" s="434"/>
      <c r="W68" s="138"/>
      <c r="X68" s="166"/>
      <c r="Y68" s="170"/>
      <c r="Z68" s="138"/>
      <c r="AA68" s="434"/>
      <c r="AB68" s="138"/>
      <c r="AC68" s="166"/>
      <c r="AD68" s="155"/>
      <c r="AE68" s="151" t="s">
        <v>59</v>
      </c>
      <c r="AF68" s="85"/>
      <c r="AG68" s="85"/>
      <c r="AH68" s="141"/>
      <c r="AI68" s="291" t="e">
        <f t="shared" si="2"/>
        <v>#N/A</v>
      </c>
      <c r="AJ68" s="141">
        <v>18</v>
      </c>
      <c r="AK68" s="458"/>
      <c r="AL68" s="434"/>
      <c r="AM68" s="141"/>
      <c r="AN68" s="169"/>
      <c r="AO68" s="155"/>
      <c r="AP68" s="85"/>
      <c r="AQ68" s="85"/>
      <c r="AR68" s="141"/>
      <c r="AS68" s="303" t="str">
        <f t="shared" si="0"/>
        <v/>
      </c>
      <c r="AT68" s="303" t="str">
        <f t="shared" si="3"/>
        <v/>
      </c>
      <c r="AU68" s="322" t="e">
        <f t="shared" si="4"/>
        <v>#N/A</v>
      </c>
      <c r="AV68" s="302">
        <f t="shared" si="5"/>
        <v>10.14</v>
      </c>
      <c r="AW68" s="473"/>
      <c r="AX68" s="141"/>
      <c r="AY68" s="169"/>
      <c r="AZ68" s="119"/>
      <c r="BA68" s="70"/>
      <c r="BB68" s="63"/>
      <c r="BC68" s="145"/>
      <c r="BD68" s="173"/>
      <c r="BE68" s="141"/>
      <c r="BF68" s="166"/>
      <c r="BG68" s="7">
        <v>61</v>
      </c>
      <c r="BH68" s="216"/>
      <c r="BI68" s="328" t="e">
        <f t="shared" si="6"/>
        <v>#N/A</v>
      </c>
      <c r="BJ68" s="57"/>
      <c r="BK68" s="239">
        <v>1</v>
      </c>
      <c r="BL68" s="281"/>
      <c r="BM68" s="244"/>
      <c r="BN68" s="243"/>
      <c r="BO68" s="244"/>
    </row>
    <row r="69" spans="1:67" ht="15.75" customHeight="1" thickBot="1">
      <c r="A69" s="100"/>
      <c r="B69" s="277">
        <v>41511</v>
      </c>
      <c r="C69" s="339" t="s">
        <v>0</v>
      </c>
      <c r="D69" s="432"/>
      <c r="E69" s="435"/>
      <c r="F69" s="200"/>
      <c r="G69" s="152"/>
      <c r="H69" s="153"/>
      <c r="I69" s="153"/>
      <c r="J69" s="153"/>
      <c r="K69" s="153"/>
      <c r="L69" s="456"/>
      <c r="M69" s="87"/>
      <c r="N69" s="88"/>
      <c r="O69" s="88"/>
      <c r="P69" s="88"/>
      <c r="Q69" s="124"/>
      <c r="R69" s="459"/>
      <c r="S69" s="291" t="e">
        <f t="shared" si="1"/>
        <v>#N/A</v>
      </c>
      <c r="T69" s="299"/>
      <c r="U69" s="288">
        <v>7.5</v>
      </c>
      <c r="V69" s="435"/>
      <c r="W69" s="139"/>
      <c r="X69" s="167"/>
      <c r="Y69" s="171" t="s">
        <v>98</v>
      </c>
      <c r="Z69" s="139"/>
      <c r="AA69" s="435"/>
      <c r="AB69" s="139"/>
      <c r="AC69" s="167"/>
      <c r="AD69" s="185"/>
      <c r="AE69" s="185" t="s">
        <v>53</v>
      </c>
      <c r="AF69" s="89"/>
      <c r="AG69" s="89"/>
      <c r="AH69" s="142"/>
      <c r="AI69" s="291" t="e">
        <f t="shared" si="2"/>
        <v>#N/A</v>
      </c>
      <c r="AJ69" s="141">
        <v>18</v>
      </c>
      <c r="AK69" s="459"/>
      <c r="AL69" s="435"/>
      <c r="AM69" s="142"/>
      <c r="AN69" s="188"/>
      <c r="AO69" s="185"/>
      <c r="AP69" s="89"/>
      <c r="AQ69" s="89"/>
      <c r="AR69" s="142"/>
      <c r="AS69" s="303" t="str">
        <f t="shared" si="0"/>
        <v/>
      </c>
      <c r="AT69" s="303" t="str">
        <f t="shared" si="3"/>
        <v/>
      </c>
      <c r="AU69" s="322" t="e">
        <f t="shared" si="4"/>
        <v>#N/A</v>
      </c>
      <c r="AV69" s="302">
        <f t="shared" si="5"/>
        <v>10.14</v>
      </c>
      <c r="AW69" s="474"/>
      <c r="AX69" s="142"/>
      <c r="AY69" s="188"/>
      <c r="AZ69" s="120"/>
      <c r="BA69" s="72"/>
      <c r="BB69" s="64"/>
      <c r="BC69" s="146"/>
      <c r="BD69" s="173"/>
      <c r="BE69" s="142"/>
      <c r="BF69" s="166"/>
      <c r="BG69" s="7">
        <v>61</v>
      </c>
      <c r="BH69" s="216"/>
      <c r="BI69" s="328" t="e">
        <f t="shared" si="6"/>
        <v>#N/A</v>
      </c>
      <c r="BJ69" s="143"/>
      <c r="BK69" s="239">
        <v>1</v>
      </c>
      <c r="BL69" s="281"/>
      <c r="BM69" s="244"/>
      <c r="BN69" s="243"/>
      <c r="BO69" s="244"/>
    </row>
    <row r="70" spans="1:67" ht="15" customHeight="1" thickBot="1">
      <c r="A70" s="100"/>
      <c r="B70" s="60">
        <v>41512</v>
      </c>
      <c r="C70" s="337" t="s">
        <v>1</v>
      </c>
      <c r="D70" s="430">
        <v>3</v>
      </c>
      <c r="E70" s="433" t="str">
        <f t="shared" ref="E70" si="22">IF(V70="","",AVERAGE(V70,AA70,AL70,AW70))</f>
        <v/>
      </c>
      <c r="F70" s="198"/>
      <c r="G70" s="147"/>
      <c r="H70" s="148"/>
      <c r="I70" s="148"/>
      <c r="J70" s="148"/>
      <c r="K70" s="148"/>
      <c r="L70" s="454">
        <f>SUM(G70:K76)</f>
        <v>31</v>
      </c>
      <c r="M70" s="79"/>
      <c r="N70" s="80"/>
      <c r="O70" s="80"/>
      <c r="P70" s="80"/>
      <c r="Q70" s="123"/>
      <c r="R70" s="457">
        <f>SUM(M70:Q76)</f>
        <v>0</v>
      </c>
      <c r="S70" s="291" t="e">
        <f t="shared" si="1"/>
        <v>#N/A</v>
      </c>
      <c r="T70" s="296"/>
      <c r="U70" s="288">
        <v>7.5</v>
      </c>
      <c r="V70" s="433"/>
      <c r="W70" s="137"/>
      <c r="X70" s="168"/>
      <c r="Y70" s="172"/>
      <c r="Z70" s="137"/>
      <c r="AA70" s="433"/>
      <c r="AB70" s="137"/>
      <c r="AC70" s="168"/>
      <c r="AD70" s="183"/>
      <c r="AE70" s="183"/>
      <c r="AF70" s="82"/>
      <c r="AG70" s="82"/>
      <c r="AH70" s="140"/>
      <c r="AI70" s="291" t="e">
        <f t="shared" si="2"/>
        <v>#N/A</v>
      </c>
      <c r="AJ70" s="141">
        <v>18</v>
      </c>
      <c r="AK70" s="457">
        <f t="shared" ref="AK70" si="23">SUM(AF70:AF76)</f>
        <v>0</v>
      </c>
      <c r="AL70" s="433"/>
      <c r="AM70" s="140"/>
      <c r="AN70" s="187"/>
      <c r="AO70" s="183"/>
      <c r="AP70" s="82"/>
      <c r="AQ70" s="82"/>
      <c r="AR70" s="140"/>
      <c r="AS70" s="303" t="str">
        <f t="shared" si="0"/>
        <v/>
      </c>
      <c r="AT70" s="303" t="str">
        <f t="shared" si="3"/>
        <v/>
      </c>
      <c r="AU70" s="322" t="e">
        <f t="shared" si="4"/>
        <v>#N/A</v>
      </c>
      <c r="AV70" s="302">
        <f t="shared" si="5"/>
        <v>10.14</v>
      </c>
      <c r="AW70" s="472"/>
      <c r="AX70" s="140"/>
      <c r="AY70" s="187"/>
      <c r="AZ70" s="118"/>
      <c r="BA70" s="71"/>
      <c r="BB70" s="61"/>
      <c r="BC70" s="144"/>
      <c r="BD70" s="173"/>
      <c r="BE70" s="140"/>
      <c r="BF70" s="166"/>
      <c r="BG70" s="7">
        <v>61</v>
      </c>
      <c r="BH70" s="216"/>
      <c r="BI70" s="328" t="e">
        <f t="shared" si="6"/>
        <v>#N/A</v>
      </c>
      <c r="BJ70" s="62"/>
      <c r="BK70" s="239">
        <v>1</v>
      </c>
      <c r="BL70" s="281"/>
      <c r="BM70" s="244"/>
      <c r="BN70" s="243"/>
      <c r="BO70" s="244"/>
    </row>
    <row r="71" spans="1:67" ht="15" customHeight="1" thickBot="1">
      <c r="A71" s="100"/>
      <c r="B71" s="60">
        <v>41513</v>
      </c>
      <c r="C71" s="337" t="s">
        <v>2</v>
      </c>
      <c r="D71" s="431"/>
      <c r="E71" s="434"/>
      <c r="F71" s="199"/>
      <c r="G71" s="149"/>
      <c r="H71" s="150"/>
      <c r="I71" s="150"/>
      <c r="J71" s="150"/>
      <c r="K71" s="150"/>
      <c r="L71" s="455"/>
      <c r="M71" s="83"/>
      <c r="N71" s="84"/>
      <c r="O71" s="84"/>
      <c r="P71" s="84"/>
      <c r="Q71" s="91"/>
      <c r="R71" s="458"/>
      <c r="S71" s="291" t="e">
        <f t="shared" si="1"/>
        <v>#N/A</v>
      </c>
      <c r="T71" s="298"/>
      <c r="U71" s="288">
        <v>7.5</v>
      </c>
      <c r="V71" s="434"/>
      <c r="W71" s="138"/>
      <c r="X71" s="166"/>
      <c r="Y71" s="170"/>
      <c r="Z71" s="138"/>
      <c r="AA71" s="434"/>
      <c r="AB71" s="138"/>
      <c r="AC71" s="166"/>
      <c r="AD71" s="155" t="s">
        <v>55</v>
      </c>
      <c r="AE71" s="155"/>
      <c r="AF71" s="85"/>
      <c r="AG71" s="85"/>
      <c r="AH71" s="141"/>
      <c r="AI71" s="291" t="e">
        <f t="shared" si="2"/>
        <v>#N/A</v>
      </c>
      <c r="AJ71" s="141">
        <v>18</v>
      </c>
      <c r="AK71" s="458"/>
      <c r="AL71" s="434"/>
      <c r="AM71" s="141"/>
      <c r="AN71" s="169"/>
      <c r="AO71" s="155" t="s">
        <v>54</v>
      </c>
      <c r="AP71" s="85"/>
      <c r="AQ71" s="85"/>
      <c r="AR71" s="141"/>
      <c r="AS71" s="303" t="str">
        <f t="shared" si="0"/>
        <v/>
      </c>
      <c r="AT71" s="303" t="str">
        <f t="shared" si="3"/>
        <v/>
      </c>
      <c r="AU71" s="322" t="e">
        <f t="shared" si="4"/>
        <v>#N/A</v>
      </c>
      <c r="AV71" s="302">
        <f t="shared" si="5"/>
        <v>10.14</v>
      </c>
      <c r="AW71" s="473"/>
      <c r="AX71" s="141"/>
      <c r="AY71" s="169"/>
      <c r="AZ71" s="119"/>
      <c r="BA71" s="70"/>
      <c r="BB71" s="63"/>
      <c r="BC71" s="145"/>
      <c r="BD71" s="173"/>
      <c r="BE71" s="141"/>
      <c r="BF71" s="166"/>
      <c r="BG71" s="7">
        <v>61</v>
      </c>
      <c r="BH71" s="216"/>
      <c r="BI71" s="328" t="e">
        <f t="shared" si="6"/>
        <v>#N/A</v>
      </c>
      <c r="BJ71" s="57"/>
      <c r="BK71" s="239">
        <v>1</v>
      </c>
      <c r="BL71" s="281"/>
      <c r="BM71" s="244"/>
      <c r="BN71" s="243"/>
      <c r="BO71" s="244"/>
    </row>
    <row r="72" spans="1:67" ht="15" customHeight="1" thickBot="1">
      <c r="A72" s="100"/>
      <c r="B72" s="60">
        <v>41514</v>
      </c>
      <c r="C72" s="337" t="s">
        <v>3</v>
      </c>
      <c r="D72" s="431"/>
      <c r="E72" s="434"/>
      <c r="F72" s="199"/>
      <c r="G72" s="149"/>
      <c r="H72" s="150"/>
      <c r="I72" s="150"/>
      <c r="J72" s="151">
        <v>18</v>
      </c>
      <c r="K72" s="150"/>
      <c r="L72" s="455"/>
      <c r="M72" s="83"/>
      <c r="N72" s="84"/>
      <c r="O72" s="84"/>
      <c r="P72" s="84"/>
      <c r="Q72" s="91"/>
      <c r="R72" s="458"/>
      <c r="S72" s="291" t="e">
        <f t="shared" ref="S72:S90" si="24">IF(T72="",NA(),T72)</f>
        <v>#N/A</v>
      </c>
      <c r="T72" s="298"/>
      <c r="U72" s="288">
        <v>7.5</v>
      </c>
      <c r="V72" s="434"/>
      <c r="W72" s="138"/>
      <c r="X72" s="166"/>
      <c r="Y72" s="170"/>
      <c r="Z72" s="138"/>
      <c r="AA72" s="434"/>
      <c r="AB72" s="138"/>
      <c r="AC72" s="166"/>
      <c r="AD72" s="155"/>
      <c r="AE72" s="155"/>
      <c r="AF72" s="85"/>
      <c r="AG72" s="85"/>
      <c r="AH72" s="141"/>
      <c r="AI72" s="291" t="e">
        <f t="shared" ref="AI72:AI90" si="25">IF(AH72="",NA(),AH72)</f>
        <v>#N/A</v>
      </c>
      <c r="AJ72" s="141">
        <v>18</v>
      </c>
      <c r="AK72" s="458"/>
      <c r="AL72" s="434"/>
      <c r="AM72" s="141"/>
      <c r="AN72" s="169"/>
      <c r="AO72" s="155"/>
      <c r="AP72" s="85"/>
      <c r="AQ72" s="85"/>
      <c r="AR72" s="141"/>
      <c r="AS72" s="303" t="str">
        <f t="shared" ref="AS72:AS90" si="26">IF(AQ72="","",1/AQ72)</f>
        <v/>
      </c>
      <c r="AT72" s="303" t="str">
        <f t="shared" ref="AT72:AT90" si="27">IF(AS72="","",1.5*(AP72*AS72)/10000)</f>
        <v/>
      </c>
      <c r="AU72" s="322" t="e">
        <f t="shared" ref="AU72:AU90" si="28">IF(AT72="",NA(),AT72)</f>
        <v>#N/A</v>
      </c>
      <c r="AV72" s="302">
        <f t="shared" ref="AV72:AV90" si="29">6.76*1.5</f>
        <v>10.14</v>
      </c>
      <c r="AW72" s="473"/>
      <c r="AX72" s="141"/>
      <c r="AY72" s="169"/>
      <c r="AZ72" s="119"/>
      <c r="BA72" s="70"/>
      <c r="BB72" s="63"/>
      <c r="BC72" s="145"/>
      <c r="BD72" s="173"/>
      <c r="BE72" s="141"/>
      <c r="BF72" s="166"/>
      <c r="BG72" s="7">
        <v>61</v>
      </c>
      <c r="BH72" s="216"/>
      <c r="BI72" s="328" t="e">
        <f t="shared" ref="BI72:BI95" si="30">IF(BH72="",NA(),BH72)</f>
        <v>#N/A</v>
      </c>
      <c r="BJ72" s="57"/>
      <c r="BK72" s="239">
        <v>1</v>
      </c>
      <c r="BL72" s="281"/>
      <c r="BM72" s="244"/>
      <c r="BN72" s="243"/>
      <c r="BO72" s="244"/>
    </row>
    <row r="73" spans="1:67" ht="15" customHeight="1" thickBot="1">
      <c r="A73" s="100"/>
      <c r="B73" s="60">
        <v>41515</v>
      </c>
      <c r="C73" s="337" t="s">
        <v>4</v>
      </c>
      <c r="D73" s="431"/>
      <c r="E73" s="434"/>
      <c r="F73" s="199"/>
      <c r="G73" s="149"/>
      <c r="H73" s="150"/>
      <c r="I73" s="150"/>
      <c r="J73" s="150"/>
      <c r="K73" s="150"/>
      <c r="L73" s="455"/>
      <c r="M73" s="83"/>
      <c r="N73" s="84"/>
      <c r="O73" s="84"/>
      <c r="P73" s="84"/>
      <c r="Q73" s="91"/>
      <c r="R73" s="458"/>
      <c r="S73" s="291" t="e">
        <f t="shared" si="24"/>
        <v>#N/A</v>
      </c>
      <c r="T73" s="298"/>
      <c r="U73" s="288">
        <v>7.5</v>
      </c>
      <c r="V73" s="434"/>
      <c r="W73" s="138"/>
      <c r="X73" s="166"/>
      <c r="Y73" s="170"/>
      <c r="Z73" s="138"/>
      <c r="AA73" s="434"/>
      <c r="AB73" s="138"/>
      <c r="AC73" s="166"/>
      <c r="AD73" s="155"/>
      <c r="AE73" s="155"/>
      <c r="AF73" s="85"/>
      <c r="AG73" s="85"/>
      <c r="AH73" s="141"/>
      <c r="AI73" s="291" t="e">
        <f t="shared" si="25"/>
        <v>#N/A</v>
      </c>
      <c r="AJ73" s="141">
        <v>18</v>
      </c>
      <c r="AK73" s="458"/>
      <c r="AL73" s="434"/>
      <c r="AM73" s="141"/>
      <c r="AN73" s="169"/>
      <c r="AO73" s="151" t="s">
        <v>79</v>
      </c>
      <c r="AP73" s="85"/>
      <c r="AQ73" s="85"/>
      <c r="AR73" s="141"/>
      <c r="AS73" s="303" t="str">
        <f t="shared" si="26"/>
        <v/>
      </c>
      <c r="AT73" s="303" t="str">
        <f t="shared" si="27"/>
        <v/>
      </c>
      <c r="AU73" s="322" t="e">
        <f t="shared" si="28"/>
        <v>#N/A</v>
      </c>
      <c r="AV73" s="302">
        <f t="shared" si="29"/>
        <v>10.14</v>
      </c>
      <c r="AW73" s="473"/>
      <c r="AX73" s="141"/>
      <c r="AY73" s="169"/>
      <c r="AZ73" s="119"/>
      <c r="BA73" s="70"/>
      <c r="BB73" s="63"/>
      <c r="BC73" s="145"/>
      <c r="BD73" s="173"/>
      <c r="BE73" s="141"/>
      <c r="BF73" s="166"/>
      <c r="BG73" s="7">
        <v>61</v>
      </c>
      <c r="BH73" s="216"/>
      <c r="BI73" s="328" t="e">
        <f t="shared" si="30"/>
        <v>#N/A</v>
      </c>
      <c r="BJ73" s="57"/>
      <c r="BK73" s="239">
        <v>1</v>
      </c>
      <c r="BL73" s="281"/>
      <c r="BM73" s="244"/>
      <c r="BN73" s="243"/>
      <c r="BO73" s="244"/>
    </row>
    <row r="74" spans="1:67" ht="15" customHeight="1" thickBot="1">
      <c r="A74" s="100"/>
      <c r="B74" s="277">
        <v>41516</v>
      </c>
      <c r="C74" s="339" t="s">
        <v>5</v>
      </c>
      <c r="D74" s="431"/>
      <c r="E74" s="434"/>
      <c r="F74" s="199"/>
      <c r="G74" s="149"/>
      <c r="H74" s="150"/>
      <c r="I74" s="150"/>
      <c r="J74" s="150">
        <v>8</v>
      </c>
      <c r="K74" s="150"/>
      <c r="L74" s="455"/>
      <c r="M74" s="83"/>
      <c r="N74" s="84"/>
      <c r="O74" s="84"/>
      <c r="P74" s="84"/>
      <c r="Q74" s="91"/>
      <c r="R74" s="458"/>
      <c r="S74" s="291" t="e">
        <f t="shared" si="24"/>
        <v>#N/A</v>
      </c>
      <c r="T74" s="298"/>
      <c r="U74" s="288">
        <v>7.5</v>
      </c>
      <c r="V74" s="434"/>
      <c r="W74" s="138"/>
      <c r="X74" s="166"/>
      <c r="Y74" s="170"/>
      <c r="Z74" s="138"/>
      <c r="AA74" s="434"/>
      <c r="AB74" s="138"/>
      <c r="AC74" s="166"/>
      <c r="AD74" s="155"/>
      <c r="AE74" s="155"/>
      <c r="AF74" s="85"/>
      <c r="AG74" s="85"/>
      <c r="AH74" s="141"/>
      <c r="AI74" s="291" t="e">
        <f t="shared" si="25"/>
        <v>#N/A</v>
      </c>
      <c r="AJ74" s="141">
        <v>18</v>
      </c>
      <c r="AK74" s="458"/>
      <c r="AL74" s="434"/>
      <c r="AM74" s="141"/>
      <c r="AN74" s="169"/>
      <c r="AO74" s="155"/>
      <c r="AP74" s="85"/>
      <c r="AQ74" s="85"/>
      <c r="AR74" s="141"/>
      <c r="AS74" s="303" t="str">
        <f t="shared" si="26"/>
        <v/>
      </c>
      <c r="AT74" s="303" t="str">
        <f t="shared" si="27"/>
        <v/>
      </c>
      <c r="AU74" s="322" t="e">
        <f t="shared" si="28"/>
        <v>#N/A</v>
      </c>
      <c r="AV74" s="302">
        <f t="shared" si="29"/>
        <v>10.14</v>
      </c>
      <c r="AW74" s="473"/>
      <c r="AX74" s="141"/>
      <c r="AY74" s="169"/>
      <c r="AZ74" s="119"/>
      <c r="BA74" s="70"/>
      <c r="BB74" s="63"/>
      <c r="BC74" s="145"/>
      <c r="BD74" s="173"/>
      <c r="BE74" s="141"/>
      <c r="BF74" s="166"/>
      <c r="BG74" s="7">
        <v>61</v>
      </c>
      <c r="BH74" s="216"/>
      <c r="BI74" s="328" t="e">
        <f t="shared" si="30"/>
        <v>#N/A</v>
      </c>
      <c r="BJ74" s="57"/>
      <c r="BK74" s="239">
        <v>1</v>
      </c>
      <c r="BL74" s="281"/>
      <c r="BM74" s="244"/>
      <c r="BN74" s="243"/>
      <c r="BO74" s="244"/>
    </row>
    <row r="75" spans="1:67" ht="15" customHeight="1" thickBot="1">
      <c r="A75" s="100"/>
      <c r="B75" s="277">
        <v>41517</v>
      </c>
      <c r="C75" s="339" t="s">
        <v>6</v>
      </c>
      <c r="D75" s="431"/>
      <c r="E75" s="434"/>
      <c r="F75" s="199"/>
      <c r="G75" s="149"/>
      <c r="H75" s="150"/>
      <c r="I75" s="150"/>
      <c r="J75" s="151">
        <v>5</v>
      </c>
      <c r="K75" s="155"/>
      <c r="L75" s="455"/>
      <c r="M75" s="83"/>
      <c r="N75" s="84"/>
      <c r="O75" s="84"/>
      <c r="P75" s="84"/>
      <c r="Q75" s="91"/>
      <c r="R75" s="458"/>
      <c r="S75" s="291" t="e">
        <f t="shared" si="24"/>
        <v>#N/A</v>
      </c>
      <c r="T75" s="298"/>
      <c r="U75" s="288">
        <v>7.5</v>
      </c>
      <c r="V75" s="434"/>
      <c r="W75" s="141"/>
      <c r="X75" s="169"/>
      <c r="Y75" s="151" t="s">
        <v>52</v>
      </c>
      <c r="Z75" s="141"/>
      <c r="AA75" s="434"/>
      <c r="AB75" s="141"/>
      <c r="AC75" s="169"/>
      <c r="AD75" s="155"/>
      <c r="AE75" s="151" t="s">
        <v>59</v>
      </c>
      <c r="AF75" s="85"/>
      <c r="AG75" s="85"/>
      <c r="AH75" s="141"/>
      <c r="AI75" s="291" t="e">
        <f t="shared" si="25"/>
        <v>#N/A</v>
      </c>
      <c r="AJ75" s="141">
        <v>18</v>
      </c>
      <c r="AK75" s="458"/>
      <c r="AL75" s="434"/>
      <c r="AM75" s="141"/>
      <c r="AN75" s="169"/>
      <c r="AO75" s="155"/>
      <c r="AP75" s="85"/>
      <c r="AQ75" s="85"/>
      <c r="AR75" s="141"/>
      <c r="AS75" s="303" t="str">
        <f t="shared" si="26"/>
        <v/>
      </c>
      <c r="AT75" s="303" t="str">
        <f t="shared" si="27"/>
        <v/>
      </c>
      <c r="AU75" s="322" t="e">
        <f t="shared" si="28"/>
        <v>#N/A</v>
      </c>
      <c r="AV75" s="302">
        <f t="shared" si="29"/>
        <v>10.14</v>
      </c>
      <c r="AW75" s="473"/>
      <c r="AX75" s="141"/>
      <c r="AY75" s="169"/>
      <c r="AZ75" s="119"/>
      <c r="BA75" s="70"/>
      <c r="BB75" s="63"/>
      <c r="BC75" s="145"/>
      <c r="BD75" s="173"/>
      <c r="BE75" s="141"/>
      <c r="BF75" s="166"/>
      <c r="BG75" s="7">
        <v>61</v>
      </c>
      <c r="BH75" s="216"/>
      <c r="BI75" s="328" t="e">
        <f t="shared" si="30"/>
        <v>#N/A</v>
      </c>
      <c r="BJ75" s="57"/>
      <c r="BK75" s="239">
        <v>1</v>
      </c>
      <c r="BL75" s="281"/>
      <c r="BM75" s="244"/>
      <c r="BN75" s="243"/>
      <c r="BO75" s="244"/>
    </row>
    <row r="76" spans="1:67" ht="15.75" customHeight="1" thickBot="1">
      <c r="A76" s="100"/>
      <c r="B76" s="277">
        <v>41518</v>
      </c>
      <c r="C76" s="339" t="s">
        <v>0</v>
      </c>
      <c r="D76" s="432"/>
      <c r="E76" s="435"/>
      <c r="F76" s="200"/>
      <c r="G76" s="152"/>
      <c r="H76" s="153"/>
      <c r="I76" s="153"/>
      <c r="J76" s="153"/>
      <c r="K76" s="153"/>
      <c r="L76" s="456"/>
      <c r="M76" s="87"/>
      <c r="N76" s="88"/>
      <c r="O76" s="88"/>
      <c r="P76" s="88"/>
      <c r="Q76" s="124"/>
      <c r="R76" s="459"/>
      <c r="S76" s="291" t="e">
        <f t="shared" si="24"/>
        <v>#N/A</v>
      </c>
      <c r="T76" s="299"/>
      <c r="U76" s="288">
        <v>7.5</v>
      </c>
      <c r="V76" s="435"/>
      <c r="W76" s="139"/>
      <c r="X76" s="167"/>
      <c r="Y76" s="171"/>
      <c r="Z76" s="139"/>
      <c r="AA76" s="435"/>
      <c r="AB76" s="139"/>
      <c r="AC76" s="167"/>
      <c r="AD76" s="185"/>
      <c r="AE76" s="185" t="s">
        <v>74</v>
      </c>
      <c r="AF76" s="89"/>
      <c r="AG76" s="89"/>
      <c r="AH76" s="142"/>
      <c r="AI76" s="291" t="e">
        <f t="shared" si="25"/>
        <v>#N/A</v>
      </c>
      <c r="AJ76" s="141">
        <v>18</v>
      </c>
      <c r="AK76" s="459"/>
      <c r="AL76" s="435"/>
      <c r="AM76" s="142"/>
      <c r="AN76" s="188"/>
      <c r="AO76" s="185" t="s">
        <v>80</v>
      </c>
      <c r="AP76" s="89"/>
      <c r="AQ76" s="89"/>
      <c r="AR76" s="142"/>
      <c r="AS76" s="303" t="str">
        <f t="shared" si="26"/>
        <v/>
      </c>
      <c r="AT76" s="303" t="str">
        <f t="shared" si="27"/>
        <v/>
      </c>
      <c r="AU76" s="322" t="e">
        <f t="shared" si="28"/>
        <v>#N/A</v>
      </c>
      <c r="AV76" s="302">
        <f t="shared" si="29"/>
        <v>10.14</v>
      </c>
      <c r="AW76" s="474"/>
      <c r="AX76" s="142"/>
      <c r="AY76" s="188"/>
      <c r="AZ76" s="120"/>
      <c r="BA76" s="72"/>
      <c r="BB76" s="64"/>
      <c r="BC76" s="146"/>
      <c r="BD76" s="173"/>
      <c r="BE76" s="142"/>
      <c r="BF76" s="166"/>
      <c r="BG76" s="7">
        <v>61</v>
      </c>
      <c r="BH76" s="216"/>
      <c r="BI76" s="328" t="e">
        <f t="shared" si="30"/>
        <v>#N/A</v>
      </c>
      <c r="BJ76" s="143"/>
      <c r="BK76" s="239">
        <v>1</v>
      </c>
      <c r="BL76" s="281"/>
      <c r="BM76" s="244"/>
      <c r="BN76" s="243"/>
      <c r="BO76" s="244"/>
    </row>
    <row r="77" spans="1:67" ht="15" customHeight="1" thickBot="1">
      <c r="A77" s="100"/>
      <c r="B77" s="277">
        <v>41519</v>
      </c>
      <c r="C77" s="339" t="s">
        <v>1</v>
      </c>
      <c r="D77" s="430">
        <v>2</v>
      </c>
      <c r="E77" s="433" t="str">
        <f t="shared" ref="E77" si="31">IF(V77="","",AVERAGE(V77,AA77,AL77,AW77))</f>
        <v/>
      </c>
      <c r="F77" s="198"/>
      <c r="G77" s="147"/>
      <c r="H77" s="148"/>
      <c r="I77" s="148"/>
      <c r="J77" s="148"/>
      <c r="K77" s="148"/>
      <c r="L77" s="454">
        <f>SUM(G77:K83)</f>
        <v>22.2</v>
      </c>
      <c r="M77" s="79"/>
      <c r="N77" s="80"/>
      <c r="O77" s="80"/>
      <c r="P77" s="80"/>
      <c r="Q77" s="123"/>
      <c r="R77" s="457">
        <f>SUM(M77:Q83)</f>
        <v>0</v>
      </c>
      <c r="S77" s="291" t="e">
        <f t="shared" si="24"/>
        <v>#N/A</v>
      </c>
      <c r="T77" s="296"/>
      <c r="U77" s="288">
        <v>7.5</v>
      </c>
      <c r="V77" s="433"/>
      <c r="W77" s="137"/>
      <c r="X77" s="168"/>
      <c r="Y77" s="172"/>
      <c r="Z77" s="137"/>
      <c r="AA77" s="433"/>
      <c r="AB77" s="137"/>
      <c r="AC77" s="168"/>
      <c r="AD77" s="183"/>
      <c r="AE77" s="183"/>
      <c r="AF77" s="82"/>
      <c r="AG77" s="82"/>
      <c r="AH77" s="140"/>
      <c r="AI77" s="291" t="e">
        <f t="shared" si="25"/>
        <v>#N/A</v>
      </c>
      <c r="AJ77" s="141">
        <v>18</v>
      </c>
      <c r="AK77" s="457">
        <f t="shared" ref="AK77" si="32">SUM(AF77:AF83)</f>
        <v>0</v>
      </c>
      <c r="AL77" s="433"/>
      <c r="AM77" s="140"/>
      <c r="AN77" s="187"/>
      <c r="AO77" s="183"/>
      <c r="AP77" s="82"/>
      <c r="AQ77" s="82"/>
      <c r="AR77" s="140"/>
      <c r="AS77" s="303" t="str">
        <f t="shared" si="26"/>
        <v/>
      </c>
      <c r="AT77" s="303" t="str">
        <f t="shared" si="27"/>
        <v/>
      </c>
      <c r="AU77" s="322" t="e">
        <f t="shared" si="28"/>
        <v>#N/A</v>
      </c>
      <c r="AV77" s="302">
        <f t="shared" si="29"/>
        <v>10.14</v>
      </c>
      <c r="AW77" s="472"/>
      <c r="AX77" s="140"/>
      <c r="AY77" s="187"/>
      <c r="AZ77" s="118"/>
      <c r="BA77" s="71"/>
      <c r="BB77" s="61"/>
      <c r="BC77" s="144"/>
      <c r="BD77" s="173"/>
      <c r="BE77" s="140"/>
      <c r="BF77" s="166"/>
      <c r="BG77" s="7">
        <v>61</v>
      </c>
      <c r="BH77" s="216"/>
      <c r="BI77" s="328" t="e">
        <f t="shared" si="30"/>
        <v>#N/A</v>
      </c>
      <c r="BJ77" s="62"/>
      <c r="BK77" s="239">
        <v>1</v>
      </c>
      <c r="BL77" s="281"/>
      <c r="BM77" s="244"/>
      <c r="BN77" s="243"/>
      <c r="BO77" s="244"/>
    </row>
    <row r="78" spans="1:67" ht="15" customHeight="1" thickBot="1">
      <c r="A78" s="100"/>
      <c r="B78" s="60">
        <v>41520</v>
      </c>
      <c r="C78" s="337" t="s">
        <v>2</v>
      </c>
      <c r="D78" s="431"/>
      <c r="E78" s="434"/>
      <c r="F78" s="199"/>
      <c r="G78" s="149"/>
      <c r="H78" s="150"/>
      <c r="I78" s="150"/>
      <c r="J78" s="150"/>
      <c r="K78" s="150"/>
      <c r="L78" s="455"/>
      <c r="M78" s="83"/>
      <c r="N78" s="84"/>
      <c r="O78" s="84"/>
      <c r="P78" s="84"/>
      <c r="Q78" s="91"/>
      <c r="R78" s="458"/>
      <c r="S78" s="291" t="e">
        <f t="shared" si="24"/>
        <v>#N/A</v>
      </c>
      <c r="T78" s="298"/>
      <c r="U78" s="288">
        <v>7.5</v>
      </c>
      <c r="V78" s="434"/>
      <c r="W78" s="138"/>
      <c r="X78" s="166"/>
      <c r="Y78" s="170"/>
      <c r="Z78" s="138"/>
      <c r="AA78" s="434"/>
      <c r="AB78" s="138"/>
      <c r="AC78" s="166"/>
      <c r="AD78" s="155" t="s">
        <v>62</v>
      </c>
      <c r="AE78" s="155"/>
      <c r="AF78" s="85"/>
      <c r="AG78" s="85"/>
      <c r="AH78" s="141"/>
      <c r="AI78" s="291" t="e">
        <f t="shared" si="25"/>
        <v>#N/A</v>
      </c>
      <c r="AJ78" s="141">
        <v>18</v>
      </c>
      <c r="AK78" s="458"/>
      <c r="AL78" s="434"/>
      <c r="AM78" s="141"/>
      <c r="AN78" s="169"/>
      <c r="AO78" s="155" t="s">
        <v>54</v>
      </c>
      <c r="AP78" s="85"/>
      <c r="AQ78" s="85"/>
      <c r="AR78" s="141"/>
      <c r="AS78" s="303" t="str">
        <f t="shared" si="26"/>
        <v/>
      </c>
      <c r="AT78" s="303" t="str">
        <f t="shared" si="27"/>
        <v/>
      </c>
      <c r="AU78" s="322" t="e">
        <f t="shared" si="28"/>
        <v>#N/A</v>
      </c>
      <c r="AV78" s="302">
        <f t="shared" si="29"/>
        <v>10.14</v>
      </c>
      <c r="AW78" s="473"/>
      <c r="AX78" s="141"/>
      <c r="AY78" s="169"/>
      <c r="AZ78" s="119"/>
      <c r="BA78" s="70"/>
      <c r="BB78" s="63"/>
      <c r="BC78" s="145"/>
      <c r="BD78" s="173"/>
      <c r="BE78" s="141"/>
      <c r="BF78" s="166"/>
      <c r="BG78" s="7">
        <v>61</v>
      </c>
      <c r="BH78" s="216"/>
      <c r="BI78" s="328" t="e">
        <f t="shared" si="30"/>
        <v>#N/A</v>
      </c>
      <c r="BJ78" s="57"/>
      <c r="BK78" s="239">
        <v>1</v>
      </c>
      <c r="BL78" s="281"/>
      <c r="BM78" s="244"/>
      <c r="BN78" s="243"/>
      <c r="BO78" s="244"/>
    </row>
    <row r="79" spans="1:67" ht="15" customHeight="1" thickBot="1">
      <c r="A79" s="100"/>
      <c r="B79" s="60">
        <v>41521</v>
      </c>
      <c r="C79" s="337" t="s">
        <v>3</v>
      </c>
      <c r="D79" s="431"/>
      <c r="E79" s="434"/>
      <c r="F79" s="199"/>
      <c r="G79" s="149"/>
      <c r="H79" s="150"/>
      <c r="I79" s="150"/>
      <c r="J79" s="151">
        <v>11</v>
      </c>
      <c r="K79" s="150"/>
      <c r="L79" s="455"/>
      <c r="M79" s="83"/>
      <c r="N79" s="84"/>
      <c r="O79" s="84"/>
      <c r="P79" s="84"/>
      <c r="Q79" s="91"/>
      <c r="R79" s="458"/>
      <c r="S79" s="291" t="e">
        <f t="shared" si="24"/>
        <v>#N/A</v>
      </c>
      <c r="T79" s="298"/>
      <c r="U79" s="288">
        <v>7.5</v>
      </c>
      <c r="V79" s="434"/>
      <c r="W79" s="138"/>
      <c r="X79" s="166"/>
      <c r="Y79" s="170"/>
      <c r="Z79" s="138"/>
      <c r="AA79" s="434"/>
      <c r="AB79" s="138"/>
      <c r="AC79" s="166"/>
      <c r="AD79" s="155"/>
      <c r="AE79" s="155"/>
      <c r="AF79" s="85"/>
      <c r="AG79" s="85"/>
      <c r="AH79" s="141"/>
      <c r="AI79" s="291" t="e">
        <f t="shared" si="25"/>
        <v>#N/A</v>
      </c>
      <c r="AJ79" s="141">
        <v>18</v>
      </c>
      <c r="AK79" s="458"/>
      <c r="AL79" s="434"/>
      <c r="AM79" s="141"/>
      <c r="AN79" s="169"/>
      <c r="AO79" s="155"/>
      <c r="AP79" s="85"/>
      <c r="AQ79" s="85"/>
      <c r="AR79" s="141"/>
      <c r="AS79" s="303" t="str">
        <f t="shared" si="26"/>
        <v/>
      </c>
      <c r="AT79" s="303" t="str">
        <f t="shared" si="27"/>
        <v/>
      </c>
      <c r="AU79" s="322" t="e">
        <f t="shared" si="28"/>
        <v>#N/A</v>
      </c>
      <c r="AV79" s="302">
        <f t="shared" si="29"/>
        <v>10.14</v>
      </c>
      <c r="AW79" s="473"/>
      <c r="AX79" s="141"/>
      <c r="AY79" s="169"/>
      <c r="AZ79" s="119"/>
      <c r="BA79" s="70"/>
      <c r="BB79" s="63"/>
      <c r="BC79" s="145"/>
      <c r="BD79" s="173"/>
      <c r="BE79" s="141"/>
      <c r="BF79" s="166"/>
      <c r="BG79" s="7">
        <v>61</v>
      </c>
      <c r="BH79" s="216"/>
      <c r="BI79" s="328" t="e">
        <f t="shared" si="30"/>
        <v>#N/A</v>
      </c>
      <c r="BJ79" s="57"/>
      <c r="BK79" s="239">
        <v>1</v>
      </c>
      <c r="BL79" s="281"/>
      <c r="BM79" s="244"/>
      <c r="BN79" s="243"/>
      <c r="BO79" s="244"/>
    </row>
    <row r="80" spans="1:67" ht="15" customHeight="1" thickBot="1">
      <c r="A80" s="100"/>
      <c r="B80" s="60">
        <v>41522</v>
      </c>
      <c r="C80" s="337" t="s">
        <v>4</v>
      </c>
      <c r="D80" s="431"/>
      <c r="E80" s="434"/>
      <c r="F80" s="199"/>
      <c r="G80" s="149"/>
      <c r="H80" s="150"/>
      <c r="I80" s="150"/>
      <c r="J80" s="150"/>
      <c r="K80" s="150"/>
      <c r="L80" s="455"/>
      <c r="M80" s="83"/>
      <c r="N80" s="84"/>
      <c r="O80" s="84"/>
      <c r="P80" s="84"/>
      <c r="Q80" s="91"/>
      <c r="R80" s="458"/>
      <c r="S80" s="291" t="e">
        <f t="shared" si="24"/>
        <v>#N/A</v>
      </c>
      <c r="T80" s="298"/>
      <c r="U80" s="288">
        <v>7.5</v>
      </c>
      <c r="V80" s="434"/>
      <c r="W80" s="138"/>
      <c r="X80" s="166"/>
      <c r="Y80" s="170"/>
      <c r="Z80" s="138"/>
      <c r="AA80" s="434"/>
      <c r="AB80" s="138"/>
      <c r="AC80" s="166"/>
      <c r="AD80" s="155"/>
      <c r="AE80" s="155"/>
      <c r="AF80" s="85"/>
      <c r="AG80" s="85"/>
      <c r="AH80" s="141"/>
      <c r="AI80" s="291" t="e">
        <f t="shared" si="25"/>
        <v>#N/A</v>
      </c>
      <c r="AJ80" s="141">
        <v>18</v>
      </c>
      <c r="AK80" s="458"/>
      <c r="AL80" s="434"/>
      <c r="AM80" s="141"/>
      <c r="AN80" s="169"/>
      <c r="AO80" s="151" t="s">
        <v>79</v>
      </c>
      <c r="AP80" s="85"/>
      <c r="AQ80" s="85"/>
      <c r="AR80" s="141"/>
      <c r="AS80" s="303" t="str">
        <f t="shared" si="26"/>
        <v/>
      </c>
      <c r="AT80" s="303" t="str">
        <f t="shared" si="27"/>
        <v/>
      </c>
      <c r="AU80" s="322" t="e">
        <f t="shared" si="28"/>
        <v>#N/A</v>
      </c>
      <c r="AV80" s="302">
        <f t="shared" si="29"/>
        <v>10.14</v>
      </c>
      <c r="AW80" s="473"/>
      <c r="AX80" s="141"/>
      <c r="AY80" s="169"/>
      <c r="AZ80" s="119"/>
      <c r="BA80" s="70"/>
      <c r="BB80" s="63"/>
      <c r="BC80" s="145"/>
      <c r="BD80" s="173"/>
      <c r="BE80" s="141"/>
      <c r="BF80" s="166"/>
      <c r="BG80" s="7">
        <v>61</v>
      </c>
      <c r="BH80" s="216"/>
      <c r="BI80" s="328" t="e">
        <f t="shared" si="30"/>
        <v>#N/A</v>
      </c>
      <c r="BJ80" s="57"/>
      <c r="BK80" s="239">
        <v>1</v>
      </c>
      <c r="BL80" s="281"/>
      <c r="BM80" s="244"/>
      <c r="BN80" s="243"/>
      <c r="BO80" s="244"/>
    </row>
    <row r="81" spans="1:67" ht="15" customHeight="1" thickBot="1">
      <c r="A81" s="100"/>
      <c r="B81" s="60">
        <v>41523</v>
      </c>
      <c r="C81" s="337" t="s">
        <v>5</v>
      </c>
      <c r="D81" s="431"/>
      <c r="E81" s="434"/>
      <c r="F81" s="199"/>
      <c r="G81" s="149"/>
      <c r="H81" s="150"/>
      <c r="I81" s="150"/>
      <c r="J81" s="150">
        <v>6.2</v>
      </c>
      <c r="K81" s="150"/>
      <c r="L81" s="455"/>
      <c r="M81" s="83"/>
      <c r="N81" s="84"/>
      <c r="O81" s="84"/>
      <c r="P81" s="84"/>
      <c r="Q81" s="91"/>
      <c r="R81" s="458"/>
      <c r="S81" s="291" t="e">
        <f t="shared" si="24"/>
        <v>#N/A</v>
      </c>
      <c r="T81" s="298"/>
      <c r="U81" s="288">
        <v>7.5</v>
      </c>
      <c r="V81" s="434"/>
      <c r="W81" s="138"/>
      <c r="X81" s="166"/>
      <c r="Y81" s="170"/>
      <c r="Z81" s="138"/>
      <c r="AA81" s="434"/>
      <c r="AB81" s="138"/>
      <c r="AC81" s="166"/>
      <c r="AD81" s="155"/>
      <c r="AE81" s="155"/>
      <c r="AF81" s="85"/>
      <c r="AG81" s="85"/>
      <c r="AH81" s="141"/>
      <c r="AI81" s="291" t="e">
        <f t="shared" si="25"/>
        <v>#N/A</v>
      </c>
      <c r="AJ81" s="141">
        <v>18</v>
      </c>
      <c r="AK81" s="458"/>
      <c r="AL81" s="434"/>
      <c r="AM81" s="141"/>
      <c r="AN81" s="169"/>
      <c r="AO81" s="155"/>
      <c r="AP81" s="85"/>
      <c r="AQ81" s="85"/>
      <c r="AR81" s="141"/>
      <c r="AS81" s="303" t="str">
        <f t="shared" si="26"/>
        <v/>
      </c>
      <c r="AT81" s="303" t="str">
        <f t="shared" si="27"/>
        <v/>
      </c>
      <c r="AU81" s="322" t="e">
        <f t="shared" si="28"/>
        <v>#N/A</v>
      </c>
      <c r="AV81" s="302">
        <f t="shared" si="29"/>
        <v>10.14</v>
      </c>
      <c r="AW81" s="473"/>
      <c r="AX81" s="141"/>
      <c r="AY81" s="169"/>
      <c r="AZ81" s="119"/>
      <c r="BA81" s="70"/>
      <c r="BB81" s="63"/>
      <c r="BC81" s="145"/>
      <c r="BD81" s="173"/>
      <c r="BE81" s="141"/>
      <c r="BF81" s="166"/>
      <c r="BG81" s="7">
        <v>61</v>
      </c>
      <c r="BH81" s="216"/>
      <c r="BI81" s="328" t="e">
        <f t="shared" si="30"/>
        <v>#N/A</v>
      </c>
      <c r="BJ81" s="57"/>
      <c r="BK81" s="239">
        <v>1</v>
      </c>
      <c r="BL81" s="281"/>
      <c r="BM81" s="244"/>
      <c r="BN81" s="243"/>
      <c r="BO81" s="244"/>
    </row>
    <row r="82" spans="1:67" ht="15" customHeight="1" thickBot="1">
      <c r="A82" s="100"/>
      <c r="B82" s="277">
        <v>41524</v>
      </c>
      <c r="C82" s="339" t="s">
        <v>6</v>
      </c>
      <c r="D82" s="431"/>
      <c r="E82" s="434"/>
      <c r="F82" s="199"/>
      <c r="G82" s="149"/>
      <c r="H82" s="150"/>
      <c r="I82" s="150"/>
      <c r="J82" s="151">
        <v>5</v>
      </c>
      <c r="K82" s="150"/>
      <c r="L82" s="455"/>
      <c r="M82" s="83"/>
      <c r="N82" s="84"/>
      <c r="O82" s="84"/>
      <c r="P82" s="84"/>
      <c r="Q82" s="91"/>
      <c r="R82" s="458"/>
      <c r="S82" s="291" t="e">
        <f t="shared" si="24"/>
        <v>#N/A</v>
      </c>
      <c r="T82" s="298"/>
      <c r="U82" s="288">
        <v>7.5</v>
      </c>
      <c r="V82" s="434"/>
      <c r="W82" s="141"/>
      <c r="X82" s="169"/>
      <c r="Y82" s="151" t="s">
        <v>52</v>
      </c>
      <c r="Z82" s="141"/>
      <c r="AA82" s="434"/>
      <c r="AB82" s="141"/>
      <c r="AC82" s="169"/>
      <c r="AD82" s="155"/>
      <c r="AE82" s="151" t="s">
        <v>81</v>
      </c>
      <c r="AF82" s="85"/>
      <c r="AG82" s="85"/>
      <c r="AH82" s="141"/>
      <c r="AI82" s="291" t="e">
        <f t="shared" si="25"/>
        <v>#N/A</v>
      </c>
      <c r="AJ82" s="141">
        <v>18</v>
      </c>
      <c r="AK82" s="458"/>
      <c r="AL82" s="434"/>
      <c r="AM82" s="141"/>
      <c r="AN82" s="169"/>
      <c r="AO82" s="155"/>
      <c r="AP82" s="85"/>
      <c r="AQ82" s="85"/>
      <c r="AR82" s="141"/>
      <c r="AS82" s="303" t="str">
        <f t="shared" si="26"/>
        <v/>
      </c>
      <c r="AT82" s="303" t="str">
        <f t="shared" si="27"/>
        <v/>
      </c>
      <c r="AU82" s="322" t="e">
        <f t="shared" si="28"/>
        <v>#N/A</v>
      </c>
      <c r="AV82" s="302">
        <f t="shared" si="29"/>
        <v>10.14</v>
      </c>
      <c r="AW82" s="473"/>
      <c r="AX82" s="141"/>
      <c r="AY82" s="169"/>
      <c r="AZ82" s="119"/>
      <c r="BA82" s="70"/>
      <c r="BB82" s="63"/>
      <c r="BC82" s="145"/>
      <c r="BD82" s="173"/>
      <c r="BE82" s="141"/>
      <c r="BF82" s="166"/>
      <c r="BG82" s="7">
        <v>61</v>
      </c>
      <c r="BH82" s="216"/>
      <c r="BI82" s="328" t="e">
        <f t="shared" si="30"/>
        <v>#N/A</v>
      </c>
      <c r="BJ82" s="57"/>
      <c r="BK82" s="239">
        <v>1</v>
      </c>
      <c r="BL82" s="281"/>
      <c r="BM82" s="244"/>
      <c r="BN82" s="243"/>
      <c r="BO82" s="244"/>
    </row>
    <row r="83" spans="1:67" ht="15.75" customHeight="1" thickBot="1">
      <c r="A83" s="100"/>
      <c r="B83" s="277">
        <v>41525</v>
      </c>
      <c r="C83" s="339" t="s">
        <v>0</v>
      </c>
      <c r="D83" s="432"/>
      <c r="E83" s="435"/>
      <c r="F83" s="200"/>
      <c r="G83" s="152"/>
      <c r="H83" s="153"/>
      <c r="I83" s="153"/>
      <c r="J83" s="153"/>
      <c r="K83" s="153"/>
      <c r="L83" s="456"/>
      <c r="M83" s="87"/>
      <c r="N83" s="88"/>
      <c r="O83" s="88"/>
      <c r="P83" s="88"/>
      <c r="Q83" s="124"/>
      <c r="R83" s="459"/>
      <c r="S83" s="291" t="e">
        <f t="shared" si="24"/>
        <v>#N/A</v>
      </c>
      <c r="T83" s="299"/>
      <c r="U83" s="288">
        <v>7.5</v>
      </c>
      <c r="V83" s="435"/>
      <c r="W83" s="139"/>
      <c r="X83" s="167"/>
      <c r="Y83" s="171"/>
      <c r="Z83" s="139"/>
      <c r="AA83" s="435"/>
      <c r="AB83" s="139"/>
      <c r="AC83" s="167"/>
      <c r="AD83" s="185"/>
      <c r="AE83" s="185" t="s">
        <v>82</v>
      </c>
      <c r="AF83" s="89"/>
      <c r="AG83" s="89"/>
      <c r="AH83" s="142"/>
      <c r="AI83" s="291" t="e">
        <f t="shared" si="25"/>
        <v>#N/A</v>
      </c>
      <c r="AJ83" s="141">
        <v>18</v>
      </c>
      <c r="AK83" s="459"/>
      <c r="AL83" s="435"/>
      <c r="AM83" s="142"/>
      <c r="AN83" s="188"/>
      <c r="AO83" s="185" t="s">
        <v>80</v>
      </c>
      <c r="AP83" s="89"/>
      <c r="AQ83" s="89"/>
      <c r="AR83" s="142"/>
      <c r="AS83" s="303" t="str">
        <f t="shared" si="26"/>
        <v/>
      </c>
      <c r="AT83" s="303" t="str">
        <f t="shared" si="27"/>
        <v/>
      </c>
      <c r="AU83" s="322" t="e">
        <f t="shared" si="28"/>
        <v>#N/A</v>
      </c>
      <c r="AV83" s="302">
        <f t="shared" si="29"/>
        <v>10.14</v>
      </c>
      <c r="AW83" s="474"/>
      <c r="AX83" s="142"/>
      <c r="AY83" s="188"/>
      <c r="AZ83" s="120"/>
      <c r="BA83" s="72"/>
      <c r="BB83" s="64"/>
      <c r="BC83" s="146"/>
      <c r="BD83" s="173"/>
      <c r="BE83" s="142"/>
      <c r="BF83" s="166"/>
      <c r="BG83" s="7">
        <v>61</v>
      </c>
      <c r="BH83" s="216"/>
      <c r="BI83" s="328" t="e">
        <f t="shared" si="30"/>
        <v>#N/A</v>
      </c>
      <c r="BJ83" s="143"/>
      <c r="BK83" s="239">
        <v>1</v>
      </c>
      <c r="BL83" s="281"/>
      <c r="BM83" s="244"/>
      <c r="BN83" s="243"/>
      <c r="BO83" s="244"/>
    </row>
    <row r="84" spans="1:67" ht="15" customHeight="1" thickBot="1">
      <c r="A84" s="100"/>
      <c r="B84" s="60">
        <v>41526</v>
      </c>
      <c r="C84" s="337" t="s">
        <v>1</v>
      </c>
      <c r="D84" s="430">
        <v>1</v>
      </c>
      <c r="E84" s="433" t="str">
        <f t="shared" ref="E84" si="33">IF(V84="","",AVERAGE(V84,AA84,AL84,AW84))</f>
        <v/>
      </c>
      <c r="F84" s="198"/>
      <c r="G84" s="147"/>
      <c r="H84" s="148"/>
      <c r="I84" s="148"/>
      <c r="J84" s="148">
        <v>5</v>
      </c>
      <c r="K84" s="148"/>
      <c r="L84" s="454">
        <f>SUM(G84:K90)</f>
        <v>10</v>
      </c>
      <c r="M84" s="79"/>
      <c r="N84" s="80"/>
      <c r="O84" s="80"/>
      <c r="P84" s="80"/>
      <c r="Q84" s="123"/>
      <c r="R84" s="457">
        <f>SUM(M84:Q90)</f>
        <v>0</v>
      </c>
      <c r="S84" s="291" t="e">
        <f t="shared" si="24"/>
        <v>#N/A</v>
      </c>
      <c r="T84" s="296"/>
      <c r="U84" s="288">
        <v>7.5</v>
      </c>
      <c r="V84" s="433"/>
      <c r="W84" s="137"/>
      <c r="X84" s="168"/>
      <c r="Y84" s="172"/>
      <c r="Z84" s="137"/>
      <c r="AA84" s="433"/>
      <c r="AB84" s="137"/>
      <c r="AC84" s="168"/>
      <c r="AD84" s="183"/>
      <c r="AE84" s="183"/>
      <c r="AF84" s="82"/>
      <c r="AG84" s="82"/>
      <c r="AH84" s="140"/>
      <c r="AI84" s="291" t="e">
        <f t="shared" si="25"/>
        <v>#N/A</v>
      </c>
      <c r="AJ84" s="141">
        <v>18</v>
      </c>
      <c r="AK84" s="457">
        <f t="shared" ref="AK84" si="34">SUM(AF84:AF90)</f>
        <v>0</v>
      </c>
      <c r="AL84" s="433"/>
      <c r="AM84" s="140"/>
      <c r="AN84" s="187"/>
      <c r="AO84" s="183"/>
      <c r="AP84" s="82"/>
      <c r="AQ84" s="82"/>
      <c r="AR84" s="140"/>
      <c r="AS84" s="303" t="str">
        <f t="shared" si="26"/>
        <v/>
      </c>
      <c r="AT84" s="303" t="str">
        <f t="shared" si="27"/>
        <v/>
      </c>
      <c r="AU84" s="322" t="e">
        <f t="shared" si="28"/>
        <v>#N/A</v>
      </c>
      <c r="AV84" s="302">
        <f t="shared" si="29"/>
        <v>10.14</v>
      </c>
      <c r="AW84" s="472"/>
      <c r="AX84" s="140"/>
      <c r="AY84" s="187"/>
      <c r="AZ84" s="118"/>
      <c r="BA84" s="71"/>
      <c r="BB84" s="61"/>
      <c r="BC84" s="144"/>
      <c r="BD84" s="173"/>
      <c r="BE84" s="140"/>
      <c r="BF84" s="166"/>
      <c r="BG84" s="7">
        <v>61</v>
      </c>
      <c r="BH84" s="216"/>
      <c r="BI84" s="328" t="e">
        <f t="shared" si="30"/>
        <v>#N/A</v>
      </c>
      <c r="BJ84" s="62"/>
      <c r="BK84" s="239">
        <v>1</v>
      </c>
      <c r="BL84" s="281"/>
      <c r="BM84" s="244"/>
      <c r="BN84" s="243"/>
      <c r="BO84" s="244"/>
    </row>
    <row r="85" spans="1:67" ht="15" customHeight="1" thickBot="1">
      <c r="A85" s="100"/>
      <c r="B85" s="60">
        <v>41527</v>
      </c>
      <c r="C85" s="337" t="s">
        <v>2</v>
      </c>
      <c r="D85" s="431"/>
      <c r="E85" s="434"/>
      <c r="F85" s="199"/>
      <c r="G85" s="149"/>
      <c r="H85" s="150"/>
      <c r="I85" s="150"/>
      <c r="J85" s="150"/>
      <c r="K85" s="150"/>
      <c r="L85" s="455"/>
      <c r="M85" s="83"/>
      <c r="N85" s="84"/>
      <c r="O85" s="84"/>
      <c r="P85" s="84"/>
      <c r="Q85" s="91"/>
      <c r="R85" s="458"/>
      <c r="S85" s="291" t="e">
        <f t="shared" si="24"/>
        <v>#N/A</v>
      </c>
      <c r="T85" s="298"/>
      <c r="U85" s="288">
        <v>7.5</v>
      </c>
      <c r="V85" s="434"/>
      <c r="W85" s="138"/>
      <c r="X85" s="166"/>
      <c r="Y85" s="170"/>
      <c r="Z85" s="138"/>
      <c r="AA85" s="434"/>
      <c r="AB85" s="138"/>
      <c r="AC85" s="166"/>
      <c r="AD85" s="155" t="s">
        <v>63</v>
      </c>
      <c r="AE85" s="155"/>
      <c r="AF85" s="85"/>
      <c r="AG85" s="85"/>
      <c r="AH85" s="141"/>
      <c r="AI85" s="291" t="e">
        <f t="shared" si="25"/>
        <v>#N/A</v>
      </c>
      <c r="AJ85" s="141">
        <v>18</v>
      </c>
      <c r="AK85" s="458"/>
      <c r="AL85" s="434"/>
      <c r="AM85" s="141"/>
      <c r="AN85" s="169"/>
      <c r="AO85" s="155" t="s">
        <v>54</v>
      </c>
      <c r="AP85" s="85"/>
      <c r="AQ85" s="85"/>
      <c r="AR85" s="141"/>
      <c r="AS85" s="303" t="str">
        <f t="shared" si="26"/>
        <v/>
      </c>
      <c r="AT85" s="303" t="str">
        <f t="shared" si="27"/>
        <v/>
      </c>
      <c r="AU85" s="322" t="e">
        <f t="shared" si="28"/>
        <v>#N/A</v>
      </c>
      <c r="AV85" s="302">
        <f t="shared" si="29"/>
        <v>10.14</v>
      </c>
      <c r="AW85" s="473"/>
      <c r="AX85" s="141"/>
      <c r="AY85" s="169"/>
      <c r="AZ85" s="119"/>
      <c r="BA85" s="70"/>
      <c r="BB85" s="63"/>
      <c r="BC85" s="145"/>
      <c r="BD85" s="173"/>
      <c r="BE85" s="141"/>
      <c r="BF85" s="166"/>
      <c r="BG85" s="7">
        <v>61</v>
      </c>
      <c r="BH85" s="216"/>
      <c r="BI85" s="328" t="e">
        <f t="shared" si="30"/>
        <v>#N/A</v>
      </c>
      <c r="BJ85" s="57"/>
      <c r="BK85" s="239">
        <v>1</v>
      </c>
      <c r="BL85" s="281"/>
      <c r="BM85" s="244"/>
      <c r="BN85" s="243"/>
      <c r="BO85" s="244"/>
    </row>
    <row r="86" spans="1:67" ht="15" customHeight="1" thickBot="1">
      <c r="A86" s="100"/>
      <c r="B86" s="60">
        <v>41528</v>
      </c>
      <c r="C86" s="337" t="s">
        <v>3</v>
      </c>
      <c r="D86" s="431"/>
      <c r="E86" s="434"/>
      <c r="F86" s="199"/>
      <c r="G86" s="149"/>
      <c r="H86" s="150"/>
      <c r="I86" s="150"/>
      <c r="J86" s="151">
        <v>5</v>
      </c>
      <c r="K86" s="150"/>
      <c r="L86" s="455"/>
      <c r="M86" s="83"/>
      <c r="N86" s="84"/>
      <c r="O86" s="84"/>
      <c r="P86" s="84"/>
      <c r="Q86" s="91"/>
      <c r="R86" s="458"/>
      <c r="S86" s="291" t="e">
        <f t="shared" si="24"/>
        <v>#N/A</v>
      </c>
      <c r="T86" s="298"/>
      <c r="U86" s="288">
        <v>7.5</v>
      </c>
      <c r="V86" s="434"/>
      <c r="W86" s="138"/>
      <c r="X86" s="166"/>
      <c r="Y86" s="170"/>
      <c r="Z86" s="138"/>
      <c r="AA86" s="434"/>
      <c r="AB86" s="138"/>
      <c r="AC86" s="166"/>
      <c r="AD86" s="155"/>
      <c r="AE86" s="155"/>
      <c r="AF86" s="85"/>
      <c r="AG86" s="85"/>
      <c r="AH86" s="141"/>
      <c r="AI86" s="291" t="e">
        <f t="shared" si="25"/>
        <v>#N/A</v>
      </c>
      <c r="AJ86" s="141">
        <v>18</v>
      </c>
      <c r="AK86" s="458"/>
      <c r="AL86" s="434"/>
      <c r="AM86" s="141"/>
      <c r="AN86" s="169"/>
      <c r="AO86" s="155"/>
      <c r="AP86" s="85"/>
      <c r="AQ86" s="85"/>
      <c r="AR86" s="141"/>
      <c r="AS86" s="303" t="str">
        <f t="shared" si="26"/>
        <v/>
      </c>
      <c r="AT86" s="303" t="str">
        <f t="shared" si="27"/>
        <v/>
      </c>
      <c r="AU86" s="322" t="e">
        <f t="shared" si="28"/>
        <v>#N/A</v>
      </c>
      <c r="AV86" s="302">
        <f t="shared" si="29"/>
        <v>10.14</v>
      </c>
      <c r="AW86" s="473"/>
      <c r="AX86" s="141"/>
      <c r="AY86" s="169"/>
      <c r="AZ86" s="119"/>
      <c r="BA86" s="70"/>
      <c r="BB86" s="63"/>
      <c r="BC86" s="145"/>
      <c r="BD86" s="173"/>
      <c r="BE86" s="141"/>
      <c r="BF86" s="166"/>
      <c r="BG86" s="7">
        <v>61</v>
      </c>
      <c r="BH86" s="216"/>
      <c r="BI86" s="328" t="e">
        <f t="shared" si="30"/>
        <v>#N/A</v>
      </c>
      <c r="BJ86" s="57"/>
      <c r="BK86" s="239">
        <v>1</v>
      </c>
      <c r="BL86" s="281"/>
      <c r="BM86" s="244"/>
      <c r="BN86" s="243"/>
      <c r="BO86" s="244"/>
    </row>
    <row r="87" spans="1:67" ht="15" customHeight="1" thickBot="1">
      <c r="A87" s="100"/>
      <c r="B87" s="60">
        <v>41529</v>
      </c>
      <c r="C87" s="337" t="s">
        <v>4</v>
      </c>
      <c r="D87" s="431"/>
      <c r="E87" s="434"/>
      <c r="F87" s="199"/>
      <c r="G87" s="149"/>
      <c r="H87" s="150"/>
      <c r="I87" s="150"/>
      <c r="J87" s="150"/>
      <c r="K87" s="150"/>
      <c r="L87" s="455"/>
      <c r="M87" s="83"/>
      <c r="N87" s="84"/>
      <c r="O87" s="84"/>
      <c r="P87" s="84"/>
      <c r="Q87" s="91"/>
      <c r="R87" s="458"/>
      <c r="S87" s="291" t="e">
        <f t="shared" si="24"/>
        <v>#N/A</v>
      </c>
      <c r="T87" s="298"/>
      <c r="U87" s="288">
        <v>7.5</v>
      </c>
      <c r="V87" s="434"/>
      <c r="W87" s="138"/>
      <c r="X87" s="166"/>
      <c r="Y87" s="170"/>
      <c r="Z87" s="138"/>
      <c r="AA87" s="434"/>
      <c r="AB87" s="138"/>
      <c r="AC87" s="166"/>
      <c r="AD87" s="155"/>
      <c r="AE87" s="155"/>
      <c r="AF87" s="85"/>
      <c r="AG87" s="85"/>
      <c r="AH87" s="141"/>
      <c r="AI87" s="291" t="e">
        <f t="shared" si="25"/>
        <v>#N/A</v>
      </c>
      <c r="AJ87" s="141">
        <v>18</v>
      </c>
      <c r="AK87" s="458"/>
      <c r="AL87" s="434"/>
      <c r="AM87" s="141"/>
      <c r="AN87" s="169"/>
      <c r="AO87" s="151" t="s">
        <v>79</v>
      </c>
      <c r="AP87" s="85"/>
      <c r="AQ87" s="85"/>
      <c r="AR87" s="141"/>
      <c r="AS87" s="303" t="str">
        <f t="shared" si="26"/>
        <v/>
      </c>
      <c r="AT87" s="303" t="str">
        <f t="shared" si="27"/>
        <v/>
      </c>
      <c r="AU87" s="322" t="e">
        <f t="shared" si="28"/>
        <v>#N/A</v>
      </c>
      <c r="AV87" s="302">
        <f t="shared" si="29"/>
        <v>10.14</v>
      </c>
      <c r="AW87" s="473"/>
      <c r="AX87" s="141"/>
      <c r="AY87" s="169"/>
      <c r="AZ87" s="119"/>
      <c r="BA87" s="70"/>
      <c r="BB87" s="63"/>
      <c r="BC87" s="145"/>
      <c r="BD87" s="173"/>
      <c r="BE87" s="141"/>
      <c r="BF87" s="166"/>
      <c r="BG87" s="7">
        <v>61</v>
      </c>
      <c r="BH87" s="216"/>
      <c r="BI87" s="328" t="e">
        <f t="shared" si="30"/>
        <v>#N/A</v>
      </c>
      <c r="BJ87" s="57"/>
      <c r="BK87" s="239">
        <v>1</v>
      </c>
      <c r="BL87" s="281"/>
      <c r="BM87" s="244"/>
      <c r="BN87" s="243"/>
      <c r="BO87" s="244"/>
    </row>
    <row r="88" spans="1:67" ht="15" customHeight="1" thickBot="1">
      <c r="A88" s="100"/>
      <c r="B88" s="60">
        <v>41530</v>
      </c>
      <c r="C88" s="337" t="s">
        <v>5</v>
      </c>
      <c r="D88" s="431"/>
      <c r="E88" s="434"/>
      <c r="F88" s="199"/>
      <c r="G88" s="149"/>
      <c r="H88" s="150"/>
      <c r="I88" s="150"/>
      <c r="J88" s="150"/>
      <c r="K88" s="150"/>
      <c r="L88" s="455"/>
      <c r="M88" s="83"/>
      <c r="N88" s="84"/>
      <c r="O88" s="84"/>
      <c r="P88" s="84"/>
      <c r="Q88" s="91"/>
      <c r="R88" s="458"/>
      <c r="S88" s="291" t="e">
        <f t="shared" si="24"/>
        <v>#N/A</v>
      </c>
      <c r="T88" s="298"/>
      <c r="U88" s="288">
        <v>7.5</v>
      </c>
      <c r="V88" s="434"/>
      <c r="W88" s="138"/>
      <c r="X88" s="166"/>
      <c r="Y88" s="170"/>
      <c r="Z88" s="138"/>
      <c r="AA88" s="434"/>
      <c r="AB88" s="138"/>
      <c r="AC88" s="166"/>
      <c r="AD88" s="155"/>
      <c r="AE88" s="155"/>
      <c r="AF88" s="85"/>
      <c r="AG88" s="85"/>
      <c r="AH88" s="141"/>
      <c r="AI88" s="291" t="e">
        <f t="shared" si="25"/>
        <v>#N/A</v>
      </c>
      <c r="AJ88" s="141">
        <v>18</v>
      </c>
      <c r="AK88" s="458"/>
      <c r="AL88" s="434"/>
      <c r="AM88" s="141"/>
      <c r="AN88" s="169"/>
      <c r="AO88" s="155"/>
      <c r="AP88" s="85"/>
      <c r="AQ88" s="85"/>
      <c r="AR88" s="141"/>
      <c r="AS88" s="303" t="str">
        <f t="shared" si="26"/>
        <v/>
      </c>
      <c r="AT88" s="303" t="str">
        <f t="shared" si="27"/>
        <v/>
      </c>
      <c r="AU88" s="322" t="e">
        <f t="shared" si="28"/>
        <v>#N/A</v>
      </c>
      <c r="AV88" s="302">
        <f t="shared" si="29"/>
        <v>10.14</v>
      </c>
      <c r="AW88" s="473"/>
      <c r="AX88" s="141"/>
      <c r="AY88" s="169"/>
      <c r="AZ88" s="119"/>
      <c r="BA88" s="70"/>
      <c r="BB88" s="63"/>
      <c r="BC88" s="145"/>
      <c r="BD88" s="173"/>
      <c r="BE88" s="141"/>
      <c r="BF88" s="166"/>
      <c r="BG88" s="7">
        <v>61</v>
      </c>
      <c r="BH88" s="216"/>
      <c r="BI88" s="328" t="e">
        <f t="shared" si="30"/>
        <v>#N/A</v>
      </c>
      <c r="BJ88" s="57"/>
      <c r="BK88" s="239">
        <v>1</v>
      </c>
      <c r="BL88" s="281"/>
      <c r="BM88" s="244"/>
      <c r="BN88" s="243"/>
      <c r="BO88" s="244"/>
    </row>
    <row r="89" spans="1:67" ht="15" customHeight="1" thickBot="1">
      <c r="A89" s="100"/>
      <c r="B89" s="277">
        <v>41531</v>
      </c>
      <c r="C89" s="339" t="s">
        <v>6</v>
      </c>
      <c r="D89" s="431"/>
      <c r="E89" s="434"/>
      <c r="F89" s="199"/>
      <c r="G89" s="149"/>
      <c r="H89" s="150"/>
      <c r="I89" s="150"/>
      <c r="J89" s="150"/>
      <c r="K89" s="150"/>
      <c r="L89" s="455"/>
      <c r="M89" s="83"/>
      <c r="N89" s="84"/>
      <c r="O89" s="84"/>
      <c r="P89" s="84"/>
      <c r="Q89" s="91"/>
      <c r="R89" s="458"/>
      <c r="S89" s="291" t="e">
        <f t="shared" si="24"/>
        <v>#N/A</v>
      </c>
      <c r="T89" s="298"/>
      <c r="U89" s="288">
        <v>7.5</v>
      </c>
      <c r="V89" s="434"/>
      <c r="W89" s="141"/>
      <c r="X89" s="169"/>
      <c r="Y89" s="155"/>
      <c r="Z89" s="141"/>
      <c r="AA89" s="434"/>
      <c r="AB89" s="141"/>
      <c r="AC89" s="169"/>
      <c r="AD89" s="155"/>
      <c r="AE89" s="151" t="s">
        <v>83</v>
      </c>
      <c r="AF89" s="85"/>
      <c r="AG89" s="85"/>
      <c r="AH89" s="141"/>
      <c r="AI89" s="291" t="e">
        <f t="shared" si="25"/>
        <v>#N/A</v>
      </c>
      <c r="AJ89" s="141">
        <v>18</v>
      </c>
      <c r="AK89" s="458"/>
      <c r="AL89" s="434"/>
      <c r="AM89" s="141"/>
      <c r="AN89" s="169"/>
      <c r="AO89" s="155"/>
      <c r="AP89" s="85"/>
      <c r="AQ89" s="85"/>
      <c r="AR89" s="141"/>
      <c r="AS89" s="303" t="str">
        <f t="shared" si="26"/>
        <v/>
      </c>
      <c r="AT89" s="303" t="str">
        <f t="shared" si="27"/>
        <v/>
      </c>
      <c r="AU89" s="322" t="e">
        <f t="shared" si="28"/>
        <v>#N/A</v>
      </c>
      <c r="AV89" s="302">
        <f t="shared" si="29"/>
        <v>10.14</v>
      </c>
      <c r="AW89" s="473"/>
      <c r="AX89" s="141"/>
      <c r="AY89" s="169"/>
      <c r="AZ89" s="119"/>
      <c r="BA89" s="70"/>
      <c r="BB89" s="63"/>
      <c r="BC89" s="145"/>
      <c r="BD89" s="173"/>
      <c r="BE89" s="141"/>
      <c r="BF89" s="166"/>
      <c r="BG89" s="7">
        <v>61</v>
      </c>
      <c r="BH89" s="216"/>
      <c r="BI89" s="328" t="e">
        <f t="shared" si="30"/>
        <v>#N/A</v>
      </c>
      <c r="BJ89" s="57"/>
      <c r="BK89" s="239">
        <v>1</v>
      </c>
      <c r="BL89" s="281"/>
      <c r="BM89" s="244"/>
      <c r="BN89" s="243"/>
      <c r="BO89" s="244"/>
    </row>
    <row r="90" spans="1:67" ht="15.75" customHeight="1" thickBot="1">
      <c r="A90" s="100"/>
      <c r="B90" s="277">
        <v>41532</v>
      </c>
      <c r="C90" s="339" t="s">
        <v>0</v>
      </c>
      <c r="D90" s="432"/>
      <c r="E90" s="435"/>
      <c r="F90" s="200"/>
      <c r="G90" s="152"/>
      <c r="H90" s="153"/>
      <c r="I90" s="153"/>
      <c r="J90" s="153"/>
      <c r="K90" s="153"/>
      <c r="L90" s="456"/>
      <c r="M90" s="87"/>
      <c r="N90" s="88"/>
      <c r="O90" s="88"/>
      <c r="P90" s="88"/>
      <c r="Q90" s="124"/>
      <c r="R90" s="459"/>
      <c r="S90" s="291" t="e">
        <f t="shared" si="24"/>
        <v>#N/A</v>
      </c>
      <c r="T90" s="299"/>
      <c r="U90" s="289">
        <v>7.5</v>
      </c>
      <c r="V90" s="435"/>
      <c r="W90" s="139"/>
      <c r="X90" s="167"/>
      <c r="Y90" s="171"/>
      <c r="Z90" s="139"/>
      <c r="AA90" s="435"/>
      <c r="AB90" s="139"/>
      <c r="AC90" s="167"/>
      <c r="AD90" s="185"/>
      <c r="AE90" s="185" t="s">
        <v>84</v>
      </c>
      <c r="AF90" s="89"/>
      <c r="AG90" s="89"/>
      <c r="AH90" s="142"/>
      <c r="AI90" s="291" t="e">
        <f t="shared" si="25"/>
        <v>#N/A</v>
      </c>
      <c r="AJ90" s="142">
        <v>18</v>
      </c>
      <c r="AK90" s="459"/>
      <c r="AL90" s="435"/>
      <c r="AM90" s="142"/>
      <c r="AN90" s="188"/>
      <c r="AO90" s="185"/>
      <c r="AP90" s="89"/>
      <c r="AQ90" s="89"/>
      <c r="AR90" s="142"/>
      <c r="AS90" s="304" t="str">
        <f t="shared" si="26"/>
        <v/>
      </c>
      <c r="AT90" s="303" t="str">
        <f t="shared" si="27"/>
        <v/>
      </c>
      <c r="AU90" s="322" t="e">
        <f t="shared" si="28"/>
        <v>#N/A</v>
      </c>
      <c r="AV90" s="302">
        <f t="shared" si="29"/>
        <v>10.14</v>
      </c>
      <c r="AW90" s="474"/>
      <c r="AX90" s="142"/>
      <c r="AY90" s="188"/>
      <c r="AZ90" s="120"/>
      <c r="BA90" s="72"/>
      <c r="BB90" s="64"/>
      <c r="BC90" s="146"/>
      <c r="BD90" s="173"/>
      <c r="BE90" s="142"/>
      <c r="BF90" s="166"/>
      <c r="BG90" s="7">
        <v>61</v>
      </c>
      <c r="BH90" s="216"/>
      <c r="BI90" s="328" t="e">
        <f t="shared" si="30"/>
        <v>#N/A</v>
      </c>
      <c r="BJ90" s="143"/>
      <c r="BK90" s="239">
        <v>1</v>
      </c>
      <c r="BL90" s="281"/>
      <c r="BM90" s="244"/>
      <c r="BN90" s="243"/>
      <c r="BO90" s="244"/>
    </row>
    <row r="91" spans="1:67" ht="15" customHeight="1" thickBot="1">
      <c r="A91" s="100"/>
      <c r="B91" s="60">
        <v>41533</v>
      </c>
      <c r="C91" s="337" t="s">
        <v>1</v>
      </c>
      <c r="D91" s="430">
        <v>0</v>
      </c>
      <c r="E91" s="433">
        <f>AVERAGE(E7:E90)</f>
        <v>2.125</v>
      </c>
      <c r="F91" s="198"/>
      <c r="G91" s="147"/>
      <c r="H91" s="148"/>
      <c r="I91" s="148"/>
      <c r="J91" s="150"/>
      <c r="K91" s="148"/>
      <c r="L91" s="454">
        <f>SUM(G91:K97)</f>
        <v>3.1</v>
      </c>
      <c r="M91" s="83"/>
      <c r="N91" s="84"/>
      <c r="O91" s="84"/>
      <c r="P91" s="84"/>
      <c r="Q91" s="84"/>
      <c r="R91" s="451">
        <f>SUM(M91:Q97)</f>
        <v>3.1</v>
      </c>
      <c r="S91" s="291"/>
      <c r="T91" s="196"/>
      <c r="U91" s="194"/>
      <c r="V91" s="196"/>
      <c r="W91" s="137"/>
      <c r="X91" s="168"/>
      <c r="Y91" s="172"/>
      <c r="Z91" s="137"/>
      <c r="AA91" s="196"/>
      <c r="AB91" s="137"/>
      <c r="AC91" s="168"/>
      <c r="AD91" s="183"/>
      <c r="AE91" s="183"/>
      <c r="AF91" s="140"/>
      <c r="AG91" s="140"/>
      <c r="AH91" s="140"/>
      <c r="AI91" s="288"/>
      <c r="AJ91" s="141"/>
      <c r="AK91" s="140"/>
      <c r="AL91" s="237"/>
      <c r="AM91" s="140"/>
      <c r="AN91" s="166"/>
      <c r="AO91" s="183" t="s">
        <v>85</v>
      </c>
      <c r="AP91" s="84"/>
      <c r="AQ91" s="82"/>
      <c r="AR91" s="84"/>
      <c r="AS91" s="305"/>
      <c r="AT91" s="305"/>
      <c r="AU91" s="323"/>
      <c r="AV91" s="305"/>
      <c r="AW91" s="197"/>
      <c r="AX91" s="140"/>
      <c r="AY91" s="164"/>
      <c r="AZ91" s="118"/>
      <c r="BA91" s="71"/>
      <c r="BB91" s="61"/>
      <c r="BC91" s="144"/>
      <c r="BD91" s="173"/>
      <c r="BE91" s="140"/>
      <c r="BF91" s="166"/>
      <c r="BG91" s="7">
        <v>61</v>
      </c>
      <c r="BH91" s="216"/>
      <c r="BI91" s="328" t="e">
        <f t="shared" si="30"/>
        <v>#N/A</v>
      </c>
      <c r="BJ91" s="62"/>
      <c r="BK91" s="239">
        <v>1</v>
      </c>
      <c r="BL91" s="281"/>
      <c r="BM91" s="244"/>
      <c r="BN91" s="243"/>
      <c r="BO91" s="244"/>
    </row>
    <row r="92" spans="1:67" ht="15" customHeight="1" thickBot="1">
      <c r="A92" s="100"/>
      <c r="B92" s="60">
        <v>41534</v>
      </c>
      <c r="C92" s="337" t="s">
        <v>2</v>
      </c>
      <c r="D92" s="431"/>
      <c r="E92" s="434"/>
      <c r="F92" s="199"/>
      <c r="G92" s="149"/>
      <c r="H92" s="150"/>
      <c r="I92" s="150"/>
      <c r="J92" s="150"/>
      <c r="K92" s="151">
        <v>3.1</v>
      </c>
      <c r="L92" s="455"/>
      <c r="M92" s="83"/>
      <c r="N92" s="84"/>
      <c r="O92" s="84"/>
      <c r="P92" s="84"/>
      <c r="Q92" s="90">
        <v>3.1</v>
      </c>
      <c r="R92" s="452"/>
      <c r="S92" s="292"/>
      <c r="T92" s="194"/>
      <c r="U92" s="194"/>
      <c r="V92" s="194"/>
      <c r="W92" s="138"/>
      <c r="X92" s="166"/>
      <c r="Y92" s="170"/>
      <c r="Z92" s="138"/>
      <c r="AA92" s="194"/>
      <c r="AB92" s="138"/>
      <c r="AC92" s="166"/>
      <c r="AD92" s="155" t="s">
        <v>63</v>
      </c>
      <c r="AE92" s="155"/>
      <c r="AF92" s="141"/>
      <c r="AG92" s="141"/>
      <c r="AH92" s="141"/>
      <c r="AI92" s="288"/>
      <c r="AJ92" s="141"/>
      <c r="AK92" s="141"/>
      <c r="AL92" s="195"/>
      <c r="AM92" s="141"/>
      <c r="AN92" s="162"/>
      <c r="AO92" s="281"/>
      <c r="AQ92" s="3"/>
      <c r="AS92" s="306"/>
      <c r="AT92" s="306"/>
      <c r="AU92" s="324"/>
      <c r="AV92" s="306"/>
      <c r="AW92" s="195"/>
      <c r="AX92" s="3"/>
      <c r="AZ92" s="119"/>
      <c r="BA92" s="70"/>
      <c r="BB92" s="63"/>
      <c r="BC92" s="145"/>
      <c r="BD92" s="173"/>
      <c r="BE92" s="141"/>
      <c r="BF92" s="166"/>
      <c r="BG92" s="7">
        <v>61</v>
      </c>
      <c r="BH92" s="216"/>
      <c r="BI92" s="328" t="e">
        <f t="shared" si="30"/>
        <v>#N/A</v>
      </c>
      <c r="BJ92" s="57"/>
      <c r="BK92" s="239">
        <v>1</v>
      </c>
      <c r="BL92" s="281"/>
      <c r="BM92" s="244"/>
      <c r="BN92" s="243"/>
      <c r="BO92" s="244"/>
    </row>
    <row r="93" spans="1:67" ht="15" customHeight="1" thickBot="1">
      <c r="A93" s="100"/>
      <c r="B93" s="60">
        <v>41535</v>
      </c>
      <c r="C93" s="337" t="s">
        <v>3</v>
      </c>
      <c r="D93" s="431"/>
      <c r="E93" s="434"/>
      <c r="F93" s="199"/>
      <c r="G93" s="149"/>
      <c r="H93" s="150"/>
      <c r="I93" s="150"/>
      <c r="J93" s="150"/>
      <c r="K93" s="150"/>
      <c r="L93" s="455"/>
      <c r="M93" s="83"/>
      <c r="N93" s="84"/>
      <c r="O93" s="84"/>
      <c r="P93" s="84"/>
      <c r="Q93" s="84"/>
      <c r="R93" s="452"/>
      <c r="S93" s="292"/>
      <c r="T93" s="194"/>
      <c r="U93" s="194"/>
      <c r="V93" s="194"/>
      <c r="W93" s="138"/>
      <c r="X93" s="166"/>
      <c r="Y93" s="170"/>
      <c r="Z93" s="138"/>
      <c r="AA93" s="194"/>
      <c r="AB93" s="138"/>
      <c r="AC93" s="166"/>
      <c r="AD93" s="155"/>
      <c r="AE93" s="151" t="s">
        <v>86</v>
      </c>
      <c r="AF93" s="141"/>
      <c r="AG93" s="141"/>
      <c r="AH93" s="141"/>
      <c r="AI93" s="288"/>
      <c r="AJ93" s="141"/>
      <c r="AK93" s="141"/>
      <c r="AL93" s="195"/>
      <c r="AM93" s="141"/>
      <c r="AN93" s="162"/>
      <c r="AO93" s="281"/>
      <c r="AQ93" s="3"/>
      <c r="AS93" s="306"/>
      <c r="AT93" s="306"/>
      <c r="AU93" s="324"/>
      <c r="AV93" s="306"/>
      <c r="AW93" s="195"/>
      <c r="AX93" s="3"/>
      <c r="AZ93" s="119"/>
      <c r="BA93" s="70"/>
      <c r="BB93" s="63"/>
      <c r="BC93" s="145"/>
      <c r="BD93" s="173"/>
      <c r="BE93" s="141"/>
      <c r="BF93" s="166"/>
      <c r="BG93" s="7">
        <v>61</v>
      </c>
      <c r="BH93" s="216"/>
      <c r="BI93" s="328" t="e">
        <f t="shared" si="30"/>
        <v>#N/A</v>
      </c>
      <c r="BJ93" s="57"/>
      <c r="BK93" s="239">
        <v>1</v>
      </c>
      <c r="BL93" s="281"/>
      <c r="BM93" s="244"/>
      <c r="BN93" s="243"/>
      <c r="BO93" s="244"/>
    </row>
    <row r="94" spans="1:67" ht="15" customHeight="1" thickBot="1">
      <c r="A94" s="100"/>
      <c r="B94" s="277">
        <v>41536</v>
      </c>
      <c r="C94" s="339" t="s">
        <v>4</v>
      </c>
      <c r="D94" s="431"/>
      <c r="E94" s="434"/>
      <c r="F94" s="199"/>
      <c r="G94" s="149"/>
      <c r="H94" s="150"/>
      <c r="I94" s="150"/>
      <c r="J94" s="150"/>
      <c r="K94" s="150"/>
      <c r="L94" s="455"/>
      <c r="M94" s="83"/>
      <c r="N94" s="84"/>
      <c r="O94" s="84"/>
      <c r="P94" s="84"/>
      <c r="Q94" s="84"/>
      <c r="R94" s="452"/>
      <c r="S94" s="292"/>
      <c r="T94" s="194"/>
      <c r="U94" s="194"/>
      <c r="V94" s="194"/>
      <c r="W94" s="138"/>
      <c r="X94" s="166"/>
      <c r="Y94" s="170"/>
      <c r="Z94" s="138"/>
      <c r="AA94" s="194"/>
      <c r="AB94" s="138"/>
      <c r="AC94" s="166"/>
      <c r="AD94" s="155"/>
      <c r="AE94" s="155"/>
      <c r="AF94" s="141"/>
      <c r="AG94" s="141"/>
      <c r="AH94" s="141"/>
      <c r="AI94" s="288"/>
      <c r="AJ94" s="141"/>
      <c r="AK94" s="141"/>
      <c r="AL94" s="195"/>
      <c r="AM94" s="141"/>
      <c r="AN94" s="166"/>
      <c r="AO94" s="151" t="s">
        <v>86</v>
      </c>
      <c r="AP94" s="84"/>
      <c r="AQ94" s="85"/>
      <c r="AR94" s="84"/>
      <c r="AS94" s="305"/>
      <c r="AT94" s="305"/>
      <c r="AU94" s="323"/>
      <c r="AV94" s="305"/>
      <c r="AW94" s="195"/>
      <c r="AX94" s="141"/>
      <c r="AY94" s="164"/>
      <c r="AZ94" s="119"/>
      <c r="BA94" s="70"/>
      <c r="BB94" s="63"/>
      <c r="BC94" s="145"/>
      <c r="BD94" s="173"/>
      <c r="BE94" s="141"/>
      <c r="BF94" s="166"/>
      <c r="BG94" s="7">
        <v>61</v>
      </c>
      <c r="BH94" s="216"/>
      <c r="BI94" s="328" t="e">
        <f t="shared" si="30"/>
        <v>#N/A</v>
      </c>
      <c r="BJ94" s="57"/>
      <c r="BK94" s="239">
        <v>1</v>
      </c>
      <c r="BL94" s="281"/>
      <c r="BM94" s="244"/>
      <c r="BN94" s="243"/>
      <c r="BO94" s="244"/>
    </row>
    <row r="95" spans="1:67" ht="15.75" customHeight="1" thickBot="1">
      <c r="A95" s="100"/>
      <c r="B95" s="277">
        <v>41537</v>
      </c>
      <c r="C95" s="339" t="s">
        <v>5</v>
      </c>
      <c r="D95" s="431"/>
      <c r="E95" s="434"/>
      <c r="F95" s="199"/>
      <c r="G95" s="149"/>
      <c r="H95" s="150"/>
      <c r="I95" s="150"/>
      <c r="J95" s="150"/>
      <c r="K95" s="150"/>
      <c r="L95" s="455"/>
      <c r="M95" s="83"/>
      <c r="N95" s="84"/>
      <c r="O95" s="84"/>
      <c r="P95" s="84"/>
      <c r="Q95" s="84"/>
      <c r="R95" s="452"/>
      <c r="S95" s="292"/>
      <c r="T95" s="194"/>
      <c r="U95" s="194"/>
      <c r="V95" s="194"/>
      <c r="W95" s="138"/>
      <c r="X95" s="166"/>
      <c r="Y95" s="170"/>
      <c r="Z95" s="138"/>
      <c r="AA95" s="194"/>
      <c r="AB95" s="138"/>
      <c r="AC95" s="166"/>
      <c r="AD95" s="155"/>
      <c r="AE95" s="155"/>
      <c r="AF95" s="141"/>
      <c r="AG95" s="141"/>
      <c r="AH95" s="141"/>
      <c r="AI95" s="288"/>
      <c r="AJ95" s="141"/>
      <c r="AK95" s="141"/>
      <c r="AL95" s="195"/>
      <c r="AM95" s="141"/>
      <c r="AN95" s="166"/>
      <c r="AO95" s="155"/>
      <c r="AP95" s="84"/>
      <c r="AQ95" s="141"/>
      <c r="AR95" s="84"/>
      <c r="AS95" s="307"/>
      <c r="AT95" s="305"/>
      <c r="AU95" s="323"/>
      <c r="AV95" s="305"/>
      <c r="AW95" s="195"/>
      <c r="AX95" s="142"/>
      <c r="AY95" s="164"/>
      <c r="AZ95" s="119"/>
      <c r="BA95" s="70"/>
      <c r="BB95" s="63"/>
      <c r="BC95" s="145"/>
      <c r="BD95" s="173"/>
      <c r="BE95" s="141"/>
      <c r="BF95" s="166"/>
      <c r="BG95" s="7">
        <v>61</v>
      </c>
      <c r="BH95" s="216"/>
      <c r="BI95" s="328" t="e">
        <f t="shared" si="30"/>
        <v>#N/A</v>
      </c>
      <c r="BJ95" s="57"/>
      <c r="BK95" s="239">
        <v>1</v>
      </c>
      <c r="BL95" s="281"/>
      <c r="BM95" s="244"/>
      <c r="BN95" s="243"/>
      <c r="BO95" s="244"/>
    </row>
    <row r="96" spans="1:67" ht="15.75" customHeight="1" thickBot="1">
      <c r="A96" s="251" t="s">
        <v>107</v>
      </c>
      <c r="B96" s="212">
        <v>41538</v>
      </c>
      <c r="C96" s="338" t="s">
        <v>6</v>
      </c>
      <c r="D96" s="431"/>
      <c r="E96" s="434"/>
      <c r="F96" s="199"/>
      <c r="G96" s="469" t="s">
        <v>87</v>
      </c>
      <c r="H96" s="470"/>
      <c r="I96" s="470"/>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0"/>
      <c r="AN96" s="470"/>
      <c r="AO96" s="470"/>
      <c r="AP96" s="470"/>
      <c r="AQ96" s="470"/>
      <c r="AR96" s="470"/>
      <c r="AS96" s="470"/>
      <c r="AT96" s="470"/>
      <c r="AU96" s="470"/>
      <c r="AV96" s="470"/>
      <c r="AW96" s="470"/>
      <c r="AX96" s="470"/>
      <c r="AY96" s="470"/>
      <c r="AZ96" s="470"/>
      <c r="BA96" s="470"/>
      <c r="BB96" s="470"/>
      <c r="BC96" s="470"/>
      <c r="BD96" s="470"/>
      <c r="BE96" s="471"/>
      <c r="BF96" s="173"/>
      <c r="BG96" s="7">
        <v>61</v>
      </c>
      <c r="BH96" s="216"/>
      <c r="BI96" s="329"/>
      <c r="BJ96" s="57"/>
      <c r="BK96" s="239">
        <v>1</v>
      </c>
      <c r="BL96" s="281"/>
      <c r="BM96" s="244"/>
      <c r="BN96" s="243"/>
      <c r="BO96" s="244"/>
    </row>
    <row r="97" spans="1:67" ht="15.75" customHeight="1" thickBot="1">
      <c r="A97" s="100"/>
      <c r="B97" s="277">
        <v>41539</v>
      </c>
      <c r="C97" s="339" t="s">
        <v>0</v>
      </c>
      <c r="D97" s="432"/>
      <c r="E97" s="435"/>
      <c r="F97" s="200"/>
      <c r="G97" s="87"/>
      <c r="H97" s="88"/>
      <c r="I97" s="88"/>
      <c r="J97" s="88"/>
      <c r="K97" s="88"/>
      <c r="L97" s="89"/>
      <c r="M97" s="87"/>
      <c r="N97" s="88"/>
      <c r="O97" s="88"/>
      <c r="P97" s="88"/>
      <c r="Q97" s="88"/>
      <c r="R97" s="142"/>
      <c r="S97" s="293"/>
      <c r="T97" s="139"/>
      <c r="U97" s="139"/>
      <c r="V97" s="139"/>
      <c r="W97" s="139"/>
      <c r="X97" s="167"/>
      <c r="Y97" s="121"/>
      <c r="Z97" s="139"/>
      <c r="AA97" s="139"/>
      <c r="AB97" s="139"/>
      <c r="AC97" s="167"/>
      <c r="AD97" s="89"/>
      <c r="AE97" s="89"/>
      <c r="AF97" s="89"/>
      <c r="AG97" s="89"/>
      <c r="AH97" s="89"/>
      <c r="AI97" s="289"/>
      <c r="AJ97" s="142"/>
      <c r="AK97" s="142"/>
      <c r="AL97" s="142"/>
      <c r="AM97" s="142"/>
      <c r="AN97" s="188"/>
      <c r="AO97" s="89"/>
      <c r="AP97" s="89"/>
      <c r="AQ97" s="89"/>
      <c r="AR97" s="89"/>
      <c r="AS97" s="307"/>
      <c r="AT97" s="307"/>
      <c r="AU97" s="325"/>
      <c r="AV97" s="307"/>
      <c r="AW97" s="142"/>
      <c r="AX97" s="142"/>
      <c r="AY97" s="188"/>
      <c r="AZ97" s="120"/>
      <c r="BA97" s="72"/>
      <c r="BB97" s="64"/>
      <c r="BC97" s="146"/>
      <c r="BD97" s="173"/>
      <c r="BE97" s="142"/>
      <c r="BF97" s="166"/>
      <c r="BG97" s="7">
        <v>61</v>
      </c>
      <c r="BH97" s="216"/>
      <c r="BI97" s="329"/>
      <c r="BJ97" s="143"/>
      <c r="BK97" s="239">
        <v>1</v>
      </c>
      <c r="BL97" s="281"/>
      <c r="BM97" s="244"/>
      <c r="BN97" s="243"/>
      <c r="BO97" s="244"/>
    </row>
    <row r="98" spans="1:67" ht="15" customHeight="1">
      <c r="B98" s="277">
        <v>41540</v>
      </c>
      <c r="C98" s="339" t="s">
        <v>1</v>
      </c>
      <c r="D98" s="424"/>
      <c r="E98" s="207"/>
      <c r="F98" s="201"/>
      <c r="G98" s="75"/>
      <c r="H98" s="56"/>
      <c r="I98" s="56"/>
      <c r="J98" s="56"/>
      <c r="K98" s="56"/>
      <c r="L98" s="427"/>
      <c r="M98" s="75"/>
      <c r="N98" s="56"/>
      <c r="O98" s="56"/>
      <c r="P98" s="56"/>
      <c r="Q98" s="56"/>
      <c r="R98" s="427"/>
      <c r="S98" s="291"/>
      <c r="T98" s="278"/>
      <c r="U98" s="282"/>
      <c r="V98" s="131"/>
      <c r="W98" s="131"/>
      <c r="X98" s="174"/>
      <c r="Y98" s="76"/>
      <c r="Z98" s="131"/>
      <c r="AA98" s="131"/>
      <c r="AB98" s="131"/>
      <c r="AC98" s="174"/>
      <c r="AD98" s="67"/>
      <c r="AE98" s="67"/>
      <c r="AF98" s="125"/>
      <c r="AG98" s="115"/>
      <c r="AH98" s="112"/>
      <c r="AI98" s="287"/>
      <c r="AJ98" s="134"/>
      <c r="AK98" s="134"/>
      <c r="AL98" s="134"/>
      <c r="AM98" s="134"/>
      <c r="AN98" s="189"/>
      <c r="AO98" s="67"/>
      <c r="AP98" s="125"/>
      <c r="AQ98" s="115"/>
      <c r="AR98" s="115"/>
      <c r="AS98" s="308"/>
      <c r="AT98" s="308"/>
      <c r="AU98" s="326"/>
      <c r="AV98" s="308"/>
      <c r="AW98" s="134"/>
      <c r="AX98" s="134"/>
      <c r="AY98" s="189"/>
      <c r="AZ98" s="95"/>
      <c r="BA98" s="71"/>
      <c r="BB98" s="61"/>
      <c r="BC98" s="144"/>
      <c r="BD98" s="173"/>
      <c r="BE98" s="134"/>
      <c r="BF98" s="175"/>
      <c r="BG98" s="7">
        <v>61</v>
      </c>
      <c r="BH98" s="216"/>
      <c r="BI98" s="329"/>
      <c r="BJ98" s="62"/>
      <c r="BK98" s="239">
        <v>1</v>
      </c>
      <c r="BL98" s="281"/>
      <c r="BM98" s="244"/>
      <c r="BN98" s="243"/>
      <c r="BO98" s="244"/>
    </row>
    <row r="99" spans="1:67" ht="15" customHeight="1">
      <c r="B99" s="277">
        <v>41541</v>
      </c>
      <c r="C99" s="339" t="s">
        <v>2</v>
      </c>
      <c r="D99" s="425"/>
      <c r="E99" s="208"/>
      <c r="F99" s="202"/>
      <c r="G99" s="73"/>
      <c r="H99" s="59"/>
      <c r="I99" s="59"/>
      <c r="J99" s="59"/>
      <c r="K99" s="59"/>
      <c r="L99" s="428"/>
      <c r="M99" s="73"/>
      <c r="N99" s="59"/>
      <c r="O99" s="59"/>
      <c r="P99" s="59"/>
      <c r="Q99" s="59"/>
      <c r="R99" s="428"/>
      <c r="S99" s="292"/>
      <c r="T99" s="279"/>
      <c r="U99" s="283"/>
      <c r="V99" s="132"/>
      <c r="W99" s="132"/>
      <c r="X99" s="175"/>
      <c r="Y99" s="77"/>
      <c r="Z99" s="132"/>
      <c r="AA99" s="132"/>
      <c r="AB99" s="132"/>
      <c r="AC99" s="175"/>
      <c r="AD99" s="68"/>
      <c r="AE99" s="68"/>
      <c r="AF99" s="126"/>
      <c r="AG99" s="116"/>
      <c r="AH99" s="113"/>
      <c r="AI99" s="288"/>
      <c r="AJ99" s="135"/>
      <c r="AK99" s="135"/>
      <c r="AL99" s="135"/>
      <c r="AM99" s="135"/>
      <c r="AN99" s="190"/>
      <c r="AO99" s="68"/>
      <c r="AP99" s="126"/>
      <c r="AQ99" s="116"/>
      <c r="AR99" s="116"/>
      <c r="AS99" s="309"/>
      <c r="AT99" s="309"/>
      <c r="AU99" s="323"/>
      <c r="AV99" s="309"/>
      <c r="AW99" s="135"/>
      <c r="AX99" s="135"/>
      <c r="AY99" s="190"/>
      <c r="AZ99" s="96"/>
      <c r="BA99" s="70"/>
      <c r="BB99" s="63"/>
      <c r="BC99" s="145"/>
      <c r="BD99" s="173"/>
      <c r="BE99" s="135"/>
      <c r="BF99" s="175"/>
      <c r="BG99" s="7">
        <v>61</v>
      </c>
      <c r="BH99" s="216"/>
      <c r="BI99" s="329"/>
      <c r="BJ99" s="57"/>
      <c r="BK99" s="239">
        <v>1</v>
      </c>
      <c r="BL99" s="281"/>
      <c r="BM99" s="244"/>
      <c r="BN99" s="243"/>
      <c r="BO99" s="244"/>
    </row>
    <row r="100" spans="1:67" ht="15" customHeight="1">
      <c r="B100" s="60">
        <v>41542</v>
      </c>
      <c r="C100" s="337" t="s">
        <v>3</v>
      </c>
      <c r="D100" s="425"/>
      <c r="E100" s="208"/>
      <c r="F100" s="202"/>
      <c r="G100" s="73"/>
      <c r="H100" s="59"/>
      <c r="I100" s="59"/>
      <c r="J100" s="59"/>
      <c r="K100" s="59"/>
      <c r="L100" s="428"/>
      <c r="M100" s="73"/>
      <c r="N100" s="59"/>
      <c r="O100" s="59"/>
      <c r="P100" s="59"/>
      <c r="Q100" s="59"/>
      <c r="R100" s="428"/>
      <c r="S100" s="292"/>
      <c r="T100" s="279"/>
      <c r="U100" s="283"/>
      <c r="V100" s="132"/>
      <c r="W100" s="132"/>
      <c r="X100" s="175"/>
      <c r="Y100" s="77"/>
      <c r="Z100" s="132"/>
      <c r="AA100" s="132"/>
      <c r="AB100" s="132"/>
      <c r="AC100" s="175"/>
      <c r="AD100" s="68"/>
      <c r="AE100" s="68"/>
      <c r="AF100" s="126"/>
      <c r="AG100" s="116"/>
      <c r="AH100" s="113"/>
      <c r="AI100" s="288"/>
      <c r="AJ100" s="135"/>
      <c r="AK100" s="135"/>
      <c r="AL100" s="135"/>
      <c r="AM100" s="135"/>
      <c r="AN100" s="190"/>
      <c r="AO100" s="68"/>
      <c r="AP100" s="126"/>
      <c r="AQ100" s="116"/>
      <c r="AR100" s="116"/>
      <c r="AS100" s="309"/>
      <c r="AT100" s="309"/>
      <c r="AU100" s="323"/>
      <c r="AV100" s="309"/>
      <c r="AW100" s="135"/>
      <c r="AX100" s="135"/>
      <c r="AY100" s="190"/>
      <c r="AZ100" s="96"/>
      <c r="BA100" s="70"/>
      <c r="BB100" s="63"/>
      <c r="BC100" s="145"/>
      <c r="BD100" s="173"/>
      <c r="BE100" s="135"/>
      <c r="BF100" s="175"/>
      <c r="BG100" s="7">
        <v>61</v>
      </c>
      <c r="BH100" s="216"/>
      <c r="BI100" s="329"/>
      <c r="BJ100" s="57"/>
      <c r="BK100" s="239">
        <v>1</v>
      </c>
      <c r="BL100" s="281"/>
      <c r="BM100" s="244"/>
      <c r="BN100" s="243"/>
      <c r="BO100" s="244"/>
    </row>
    <row r="101" spans="1:67" ht="15" customHeight="1">
      <c r="B101" s="60">
        <v>41543</v>
      </c>
      <c r="C101" s="337" t="s">
        <v>4</v>
      </c>
      <c r="D101" s="425"/>
      <c r="E101" s="208"/>
      <c r="F101" s="202"/>
      <c r="G101" s="73"/>
      <c r="H101" s="59"/>
      <c r="I101" s="59"/>
      <c r="J101" s="59"/>
      <c r="K101" s="59"/>
      <c r="L101" s="428"/>
      <c r="M101" s="73"/>
      <c r="N101" s="59"/>
      <c r="O101" s="59"/>
      <c r="P101" s="59"/>
      <c r="Q101" s="59"/>
      <c r="R101" s="428"/>
      <c r="S101" s="292"/>
      <c r="T101" s="279"/>
      <c r="U101" s="283"/>
      <c r="V101" s="132"/>
      <c r="W101" s="132"/>
      <c r="X101" s="175"/>
      <c r="Y101" s="77"/>
      <c r="Z101" s="132"/>
      <c r="AA101" s="132"/>
      <c r="AB101" s="132"/>
      <c r="AC101" s="175"/>
      <c r="AD101" s="68"/>
      <c r="AE101" s="68"/>
      <c r="AF101" s="126"/>
      <c r="AG101" s="116"/>
      <c r="AH101" s="113"/>
      <c r="AI101" s="288"/>
      <c r="AJ101" s="135"/>
      <c r="AK101" s="135"/>
      <c r="AL101" s="135"/>
      <c r="AM101" s="135"/>
      <c r="AN101" s="190"/>
      <c r="AO101" s="68"/>
      <c r="AP101" s="126"/>
      <c r="AQ101" s="116"/>
      <c r="AR101" s="116"/>
      <c r="AS101" s="309"/>
      <c r="AT101" s="309"/>
      <c r="AU101" s="323"/>
      <c r="AV101" s="309"/>
      <c r="AW101" s="135"/>
      <c r="AX101" s="135"/>
      <c r="AY101" s="190"/>
      <c r="AZ101" s="96"/>
      <c r="BA101" s="70"/>
      <c r="BB101" s="63"/>
      <c r="BC101" s="145"/>
      <c r="BD101" s="173"/>
      <c r="BE101" s="135"/>
      <c r="BF101" s="175"/>
      <c r="BG101" s="7">
        <v>61</v>
      </c>
      <c r="BH101" s="216"/>
      <c r="BI101" s="329"/>
      <c r="BJ101" s="57"/>
      <c r="BK101" s="239">
        <v>1</v>
      </c>
      <c r="BL101" s="281"/>
      <c r="BM101" s="244"/>
      <c r="BN101" s="243"/>
      <c r="BO101" s="244"/>
    </row>
    <row r="102" spans="1:67" ht="15" customHeight="1">
      <c r="B102" s="277">
        <v>41544</v>
      </c>
      <c r="C102" s="339" t="s">
        <v>5</v>
      </c>
      <c r="D102" s="425"/>
      <c r="E102" s="208"/>
      <c r="F102" s="202"/>
      <c r="G102" s="73"/>
      <c r="H102" s="59"/>
      <c r="I102" s="59"/>
      <c r="J102" s="59"/>
      <c r="K102" s="59"/>
      <c r="L102" s="428"/>
      <c r="M102" s="73"/>
      <c r="N102" s="59"/>
      <c r="O102" s="59"/>
      <c r="P102" s="59"/>
      <c r="Q102" s="59"/>
      <c r="R102" s="428"/>
      <c r="S102" s="292"/>
      <c r="T102" s="279"/>
      <c r="U102" s="283"/>
      <c r="V102" s="132"/>
      <c r="W102" s="132"/>
      <c r="X102" s="175"/>
      <c r="Y102" s="77"/>
      <c r="Z102" s="132"/>
      <c r="AA102" s="132"/>
      <c r="AB102" s="132"/>
      <c r="AC102" s="175"/>
      <c r="AD102" s="68"/>
      <c r="AE102" s="68"/>
      <c r="AF102" s="126"/>
      <c r="AG102" s="116"/>
      <c r="AH102" s="113"/>
      <c r="AI102" s="288"/>
      <c r="AJ102" s="135"/>
      <c r="AK102" s="135"/>
      <c r="AL102" s="135"/>
      <c r="AM102" s="135"/>
      <c r="AN102" s="190"/>
      <c r="AO102" s="68"/>
      <c r="AP102" s="126"/>
      <c r="AQ102" s="116"/>
      <c r="AR102" s="116"/>
      <c r="AS102" s="309"/>
      <c r="AT102" s="309"/>
      <c r="AU102" s="323"/>
      <c r="AV102" s="309"/>
      <c r="AW102" s="135"/>
      <c r="AX102" s="135"/>
      <c r="AY102" s="190"/>
      <c r="AZ102" s="96"/>
      <c r="BA102" s="70"/>
      <c r="BB102" s="63"/>
      <c r="BC102" s="145"/>
      <c r="BD102" s="173"/>
      <c r="BE102" s="135"/>
      <c r="BF102" s="175"/>
      <c r="BG102" s="7">
        <v>61</v>
      </c>
      <c r="BH102" s="216"/>
      <c r="BI102" s="329"/>
      <c r="BJ102" s="57"/>
      <c r="BK102" s="239">
        <v>1</v>
      </c>
      <c r="BL102" s="281"/>
      <c r="BM102" s="244"/>
      <c r="BN102" s="243"/>
      <c r="BO102" s="244"/>
    </row>
    <row r="103" spans="1:67" ht="15" customHeight="1">
      <c r="A103" s="98" t="s">
        <v>105</v>
      </c>
      <c r="B103" s="101">
        <v>41545</v>
      </c>
      <c r="C103" s="340" t="s">
        <v>6</v>
      </c>
      <c r="D103" s="425"/>
      <c r="E103" s="208"/>
      <c r="F103" s="202"/>
      <c r="G103" s="73"/>
      <c r="H103" s="59"/>
      <c r="I103" s="59"/>
      <c r="J103" s="59"/>
      <c r="K103" s="59"/>
      <c r="L103" s="428"/>
      <c r="M103" s="73"/>
      <c r="N103" s="59"/>
      <c r="O103" s="59"/>
      <c r="P103" s="59"/>
      <c r="Q103" s="59"/>
      <c r="R103" s="428"/>
      <c r="S103" s="292"/>
      <c r="T103" s="279"/>
      <c r="U103" s="283"/>
      <c r="V103" s="132"/>
      <c r="W103" s="132"/>
      <c r="X103" s="175"/>
      <c r="Y103" s="77"/>
      <c r="Z103" s="132"/>
      <c r="AA103" s="132"/>
      <c r="AB103" s="132"/>
      <c r="AC103" s="175"/>
      <c r="AD103" s="68"/>
      <c r="AE103" s="68"/>
      <c r="AF103" s="126"/>
      <c r="AG103" s="116"/>
      <c r="AH103" s="113"/>
      <c r="AI103" s="288"/>
      <c r="AJ103" s="135"/>
      <c r="AK103" s="135"/>
      <c r="AL103" s="135"/>
      <c r="AM103" s="135"/>
      <c r="AN103" s="190"/>
      <c r="AO103" s="68"/>
      <c r="AP103" s="126"/>
      <c r="AQ103" s="116"/>
      <c r="AR103" s="116"/>
      <c r="AS103" s="309"/>
      <c r="AT103" s="309"/>
      <c r="AU103" s="323"/>
      <c r="AV103" s="309"/>
      <c r="AW103" s="135"/>
      <c r="AX103" s="135"/>
      <c r="AY103" s="190"/>
      <c r="AZ103" s="96"/>
      <c r="BA103" s="70"/>
      <c r="BB103" s="63"/>
      <c r="BC103" s="145"/>
      <c r="BD103" s="173"/>
      <c r="BE103" s="135"/>
      <c r="BF103" s="175"/>
      <c r="BG103" s="7">
        <v>61</v>
      </c>
      <c r="BH103" s="216"/>
      <c r="BI103" s="329"/>
      <c r="BJ103" s="57"/>
      <c r="BK103" s="239">
        <v>1</v>
      </c>
      <c r="BL103" s="281"/>
      <c r="BM103" s="244"/>
      <c r="BN103" s="243"/>
      <c r="BO103" s="244"/>
    </row>
    <row r="104" spans="1:67" ht="15.75" customHeight="1" thickBot="1">
      <c r="B104" s="277">
        <v>41546</v>
      </c>
      <c r="C104" s="339" t="s">
        <v>0</v>
      </c>
      <c r="D104" s="426"/>
      <c r="E104" s="209"/>
      <c r="F104" s="203"/>
      <c r="G104" s="74"/>
      <c r="H104" s="58"/>
      <c r="I104" s="58"/>
      <c r="J104" s="58"/>
      <c r="K104" s="58"/>
      <c r="L104" s="429"/>
      <c r="M104" s="74"/>
      <c r="N104" s="58"/>
      <c r="O104" s="58"/>
      <c r="P104" s="58"/>
      <c r="Q104" s="58"/>
      <c r="R104" s="429"/>
      <c r="S104" s="293"/>
      <c r="T104" s="280"/>
      <c r="U104" s="284"/>
      <c r="V104" s="133"/>
      <c r="W104" s="133"/>
      <c r="X104" s="176"/>
      <c r="Y104" s="78"/>
      <c r="Z104" s="133"/>
      <c r="AA104" s="133"/>
      <c r="AB104" s="133"/>
      <c r="AC104" s="176"/>
      <c r="AD104" s="69"/>
      <c r="AE104" s="69"/>
      <c r="AF104" s="127"/>
      <c r="AG104" s="117"/>
      <c r="AH104" s="114"/>
      <c r="AI104" s="289"/>
      <c r="AJ104" s="136"/>
      <c r="AK104" s="136"/>
      <c r="AL104" s="136"/>
      <c r="AM104" s="136"/>
      <c r="AN104" s="191"/>
      <c r="AO104" s="69"/>
      <c r="AP104" s="127"/>
      <c r="AQ104" s="117"/>
      <c r="AR104" s="117"/>
      <c r="AS104" s="310"/>
      <c r="AT104" s="310"/>
      <c r="AU104" s="325"/>
      <c r="AV104" s="310"/>
      <c r="AW104" s="136"/>
      <c r="AX104" s="136"/>
      <c r="AY104" s="191"/>
      <c r="AZ104" s="97"/>
      <c r="BA104" s="72"/>
      <c r="BB104" s="64"/>
      <c r="BC104" s="146"/>
      <c r="BD104" s="173"/>
      <c r="BE104" s="136"/>
      <c r="BF104" s="175"/>
      <c r="BG104" s="7">
        <v>61</v>
      </c>
      <c r="BH104" s="216"/>
      <c r="BI104" s="329"/>
      <c r="BJ104" s="143"/>
      <c r="BK104" s="239">
        <v>1</v>
      </c>
      <c r="BL104" s="281"/>
      <c r="BM104" s="244"/>
      <c r="BN104" s="243"/>
      <c r="BO104" s="244"/>
    </row>
    <row r="105" spans="1:67" ht="15" customHeight="1">
      <c r="B105" s="60">
        <v>41547</v>
      </c>
      <c r="C105" s="337" t="s">
        <v>1</v>
      </c>
      <c r="D105" s="424"/>
      <c r="E105" s="207"/>
      <c r="F105" s="201"/>
      <c r="G105" s="75"/>
      <c r="H105" s="56"/>
      <c r="I105" s="56"/>
      <c r="J105" s="56"/>
      <c r="K105" s="56"/>
      <c r="L105" s="427"/>
      <c r="M105" s="75"/>
      <c r="N105" s="56"/>
      <c r="O105" s="56"/>
      <c r="P105" s="56"/>
      <c r="Q105" s="56"/>
      <c r="R105" s="427"/>
      <c r="S105" s="291"/>
      <c r="T105" s="278"/>
      <c r="U105" s="282"/>
      <c r="V105" s="131"/>
      <c r="W105" s="131"/>
      <c r="X105" s="174"/>
      <c r="Y105" s="92"/>
      <c r="Z105" s="131"/>
      <c r="AA105" s="131"/>
      <c r="AB105" s="131"/>
      <c r="AC105" s="174"/>
      <c r="AD105" s="95"/>
      <c r="AE105" s="95"/>
      <c r="AF105" s="125"/>
      <c r="AG105" s="115"/>
      <c r="AH105" s="112"/>
      <c r="AI105" s="287"/>
      <c r="AJ105" s="134"/>
      <c r="AK105" s="134"/>
      <c r="AL105" s="134"/>
      <c r="AM105" s="134"/>
      <c r="AN105" s="189"/>
      <c r="AO105" s="95"/>
      <c r="AP105" s="125"/>
      <c r="AQ105" s="115"/>
      <c r="AR105" s="115"/>
      <c r="AS105" s="308"/>
      <c r="AT105" s="308"/>
      <c r="AU105" s="326"/>
      <c r="AV105" s="308"/>
      <c r="AW105" s="134"/>
      <c r="AX105" s="134"/>
      <c r="AY105" s="189"/>
      <c r="AZ105" s="95"/>
      <c r="BA105" s="71"/>
      <c r="BB105" s="61"/>
      <c r="BC105" s="144"/>
      <c r="BD105" s="173"/>
      <c r="BE105" s="134"/>
      <c r="BF105" s="175"/>
      <c r="BG105" s="7">
        <v>61</v>
      </c>
      <c r="BH105" s="216"/>
      <c r="BI105" s="329"/>
      <c r="BJ105" s="62"/>
      <c r="BK105" s="239">
        <f>SUM(BK7:BK104)</f>
        <v>98</v>
      </c>
      <c r="BL105" s="345">
        <f>2/BK105</f>
        <v>2.0408163265306121E-2</v>
      </c>
      <c r="BM105" s="244"/>
      <c r="BN105" s="243"/>
      <c r="BO105" s="244"/>
    </row>
    <row r="106" spans="1:67" ht="15" customHeight="1">
      <c r="B106" s="60">
        <v>41548</v>
      </c>
      <c r="C106" s="337" t="s">
        <v>2</v>
      </c>
      <c r="D106" s="425"/>
      <c r="E106" s="208"/>
      <c r="F106" s="202"/>
      <c r="G106" s="73"/>
      <c r="H106" s="59"/>
      <c r="I106" s="59"/>
      <c r="J106" s="59"/>
      <c r="K106" s="59"/>
      <c r="L106" s="428"/>
      <c r="M106" s="73"/>
      <c r="N106" s="59"/>
      <c r="O106" s="59"/>
      <c r="P106" s="59"/>
      <c r="Q106" s="59"/>
      <c r="R106" s="428"/>
      <c r="S106" s="292"/>
      <c r="T106" s="279"/>
      <c r="U106" s="283"/>
      <c r="V106" s="132"/>
      <c r="W106" s="132"/>
      <c r="X106" s="175"/>
      <c r="Y106" s="93"/>
      <c r="Z106" s="132"/>
      <c r="AA106" s="132"/>
      <c r="AB106" s="132"/>
      <c r="AC106" s="175"/>
      <c r="AD106" s="96"/>
      <c r="AE106" s="96"/>
      <c r="AF106" s="126"/>
      <c r="AG106" s="116"/>
      <c r="AH106" s="113"/>
      <c r="AI106" s="288"/>
      <c r="AJ106" s="135"/>
      <c r="AK106" s="135"/>
      <c r="AL106" s="135"/>
      <c r="AM106" s="135"/>
      <c r="AN106" s="190"/>
      <c r="AO106" s="96"/>
      <c r="AP106" s="126"/>
      <c r="AQ106" s="116"/>
      <c r="AR106" s="116"/>
      <c r="AS106" s="309"/>
      <c r="AT106" s="309"/>
      <c r="AU106" s="323"/>
      <c r="AV106" s="309"/>
      <c r="AW106" s="135"/>
      <c r="AX106" s="135"/>
      <c r="AY106" s="190"/>
      <c r="AZ106" s="96"/>
      <c r="BA106" s="70"/>
      <c r="BB106" s="63"/>
      <c r="BC106" s="145"/>
      <c r="BD106" s="173"/>
      <c r="BE106" s="135"/>
      <c r="BF106" s="175"/>
      <c r="BG106" s="7">
        <v>61</v>
      </c>
      <c r="BH106" s="216"/>
      <c r="BI106" s="329"/>
      <c r="BJ106" s="57"/>
      <c r="BK106" s="3"/>
      <c r="BL106" s="281"/>
      <c r="BM106" s="244"/>
      <c r="BN106" s="243"/>
      <c r="BO106" s="244"/>
    </row>
    <row r="107" spans="1:67" ht="15" customHeight="1">
      <c r="B107" s="60">
        <v>41549</v>
      </c>
      <c r="C107" s="337" t="s">
        <v>3</v>
      </c>
      <c r="D107" s="425"/>
      <c r="E107" s="208"/>
      <c r="F107" s="202"/>
      <c r="G107" s="73"/>
      <c r="H107" s="59"/>
      <c r="I107" s="59"/>
      <c r="J107" s="59"/>
      <c r="K107" s="59"/>
      <c r="L107" s="428"/>
      <c r="M107" s="73"/>
      <c r="N107" s="59"/>
      <c r="O107" s="59"/>
      <c r="P107" s="59"/>
      <c r="Q107" s="59"/>
      <c r="R107" s="428"/>
      <c r="S107" s="292"/>
      <c r="T107" s="279"/>
      <c r="U107" s="283"/>
      <c r="V107" s="132"/>
      <c r="W107" s="132"/>
      <c r="X107" s="175"/>
      <c r="Y107" s="93"/>
      <c r="Z107" s="132"/>
      <c r="AA107" s="132"/>
      <c r="AB107" s="132"/>
      <c r="AC107" s="175"/>
      <c r="AD107" s="96"/>
      <c r="AE107" s="96"/>
      <c r="AF107" s="126"/>
      <c r="AG107" s="116"/>
      <c r="AH107" s="113"/>
      <c r="AI107" s="288"/>
      <c r="AJ107" s="135"/>
      <c r="AK107" s="135"/>
      <c r="AL107" s="135"/>
      <c r="AM107" s="135"/>
      <c r="AN107" s="190"/>
      <c r="AO107" s="96"/>
      <c r="AP107" s="126"/>
      <c r="AQ107" s="116"/>
      <c r="AR107" s="116"/>
      <c r="AS107" s="309"/>
      <c r="AT107" s="309"/>
      <c r="AU107" s="323"/>
      <c r="AV107" s="309"/>
      <c r="AW107" s="135"/>
      <c r="AX107" s="135"/>
      <c r="AY107" s="190"/>
      <c r="AZ107" s="96"/>
      <c r="BA107" s="70"/>
      <c r="BB107" s="63"/>
      <c r="BC107" s="145"/>
      <c r="BD107" s="173"/>
      <c r="BE107" s="135"/>
      <c r="BF107" s="175"/>
      <c r="BG107" s="7">
        <v>61</v>
      </c>
      <c r="BH107" s="216"/>
      <c r="BI107" s="329"/>
      <c r="BJ107" s="57"/>
      <c r="BK107" s="3"/>
      <c r="BL107" s="281"/>
      <c r="BM107" s="244"/>
      <c r="BN107" s="243"/>
      <c r="BO107" s="244"/>
    </row>
    <row r="108" spans="1:67" ht="15" customHeight="1">
      <c r="B108" s="60">
        <v>41550</v>
      </c>
      <c r="C108" s="337" t="s">
        <v>4</v>
      </c>
      <c r="D108" s="425"/>
      <c r="E108" s="208"/>
      <c r="F108" s="202"/>
      <c r="G108" s="73"/>
      <c r="H108" s="59"/>
      <c r="I108" s="59"/>
      <c r="J108" s="59"/>
      <c r="K108" s="59"/>
      <c r="L108" s="428"/>
      <c r="M108" s="73"/>
      <c r="N108" s="59"/>
      <c r="O108" s="59"/>
      <c r="P108" s="59"/>
      <c r="Q108" s="59"/>
      <c r="R108" s="428"/>
      <c r="S108" s="292"/>
      <c r="T108" s="279"/>
      <c r="U108" s="283"/>
      <c r="V108" s="132"/>
      <c r="W108" s="132"/>
      <c r="X108" s="175"/>
      <c r="Y108" s="93"/>
      <c r="Z108" s="132"/>
      <c r="AA108" s="132"/>
      <c r="AB108" s="132"/>
      <c r="AC108" s="175"/>
      <c r="AD108" s="96"/>
      <c r="AE108" s="96"/>
      <c r="AF108" s="126"/>
      <c r="AG108" s="116"/>
      <c r="AH108" s="113"/>
      <c r="AI108" s="288"/>
      <c r="AJ108" s="135"/>
      <c r="AK108" s="135"/>
      <c r="AL108" s="135"/>
      <c r="AM108" s="135"/>
      <c r="AN108" s="190"/>
      <c r="AO108" s="96"/>
      <c r="AP108" s="126"/>
      <c r="AQ108" s="116"/>
      <c r="AR108" s="116"/>
      <c r="AS108" s="309"/>
      <c r="AT108" s="309"/>
      <c r="AU108" s="323"/>
      <c r="AV108" s="309"/>
      <c r="AW108" s="135"/>
      <c r="AX108" s="135"/>
      <c r="AY108" s="190"/>
      <c r="AZ108" s="96"/>
      <c r="BA108" s="70"/>
      <c r="BB108" s="63"/>
      <c r="BC108" s="145"/>
      <c r="BD108" s="173"/>
      <c r="BE108" s="135"/>
      <c r="BF108" s="175"/>
      <c r="BG108" s="7">
        <v>61</v>
      </c>
      <c r="BH108" s="216"/>
      <c r="BI108" s="329"/>
      <c r="BJ108" s="57"/>
      <c r="BK108" s="3"/>
      <c r="BL108" s="281"/>
      <c r="BM108" s="244"/>
      <c r="BN108" s="243"/>
      <c r="BO108" s="244"/>
    </row>
    <row r="109" spans="1:67" ht="15" customHeight="1">
      <c r="B109" s="60">
        <v>41551</v>
      </c>
      <c r="C109" s="337" t="s">
        <v>5</v>
      </c>
      <c r="D109" s="425"/>
      <c r="E109" s="208"/>
      <c r="F109" s="202"/>
      <c r="G109" s="73"/>
      <c r="H109" s="59"/>
      <c r="I109" s="59"/>
      <c r="J109" s="59"/>
      <c r="K109" s="59"/>
      <c r="L109" s="428"/>
      <c r="M109" s="73"/>
      <c r="N109" s="59"/>
      <c r="O109" s="59"/>
      <c r="P109" s="59"/>
      <c r="Q109" s="59"/>
      <c r="R109" s="428"/>
      <c r="S109" s="292"/>
      <c r="T109" s="279"/>
      <c r="U109" s="283"/>
      <c r="V109" s="132"/>
      <c r="W109" s="132"/>
      <c r="X109" s="175"/>
      <c r="Y109" s="93"/>
      <c r="Z109" s="132"/>
      <c r="AA109" s="132"/>
      <c r="AB109" s="132"/>
      <c r="AC109" s="175"/>
      <c r="AD109" s="96"/>
      <c r="AE109" s="96"/>
      <c r="AF109" s="126"/>
      <c r="AG109" s="116"/>
      <c r="AH109" s="113"/>
      <c r="AI109" s="288"/>
      <c r="AJ109" s="135"/>
      <c r="AK109" s="135"/>
      <c r="AL109" s="135"/>
      <c r="AM109" s="135"/>
      <c r="AN109" s="190"/>
      <c r="AO109" s="96"/>
      <c r="AP109" s="126"/>
      <c r="AQ109" s="116"/>
      <c r="AR109" s="116"/>
      <c r="AS109" s="309"/>
      <c r="AT109" s="309"/>
      <c r="AU109" s="323"/>
      <c r="AV109" s="309"/>
      <c r="AW109" s="135"/>
      <c r="AX109" s="135"/>
      <c r="AY109" s="190"/>
      <c r="AZ109" s="96"/>
      <c r="BA109" s="70"/>
      <c r="BB109" s="63"/>
      <c r="BC109" s="145"/>
      <c r="BD109" s="173"/>
      <c r="BE109" s="135"/>
      <c r="BF109" s="175"/>
      <c r="BG109" s="7">
        <v>61</v>
      </c>
      <c r="BH109" s="216"/>
      <c r="BI109" s="329"/>
      <c r="BJ109" s="57"/>
      <c r="BK109" s="3"/>
      <c r="BL109" s="281"/>
      <c r="BM109" s="244"/>
      <c r="BN109" s="243"/>
      <c r="BO109" s="244"/>
    </row>
    <row r="110" spans="1:67" ht="15" customHeight="1">
      <c r="A110" s="122"/>
      <c r="B110" s="277">
        <v>41552</v>
      </c>
      <c r="C110" s="339" t="s">
        <v>6</v>
      </c>
      <c r="D110" s="425"/>
      <c r="E110" s="208"/>
      <c r="F110" s="202"/>
      <c r="G110" s="73"/>
      <c r="H110" s="59"/>
      <c r="I110" s="59"/>
      <c r="J110" s="59"/>
      <c r="K110" s="59"/>
      <c r="L110" s="428"/>
      <c r="M110" s="73"/>
      <c r="N110" s="59"/>
      <c r="O110" s="59"/>
      <c r="P110" s="59"/>
      <c r="Q110" s="59"/>
      <c r="R110" s="428"/>
      <c r="S110" s="292"/>
      <c r="T110" s="279"/>
      <c r="U110" s="283"/>
      <c r="V110" s="132"/>
      <c r="W110" s="132"/>
      <c r="X110" s="175"/>
      <c r="Y110" s="93"/>
      <c r="Z110" s="132"/>
      <c r="AA110" s="132"/>
      <c r="AB110" s="132"/>
      <c r="AC110" s="175"/>
      <c r="AD110" s="96"/>
      <c r="AE110" s="96"/>
      <c r="AF110" s="126"/>
      <c r="AG110" s="116"/>
      <c r="AH110" s="113"/>
      <c r="AI110" s="288"/>
      <c r="AJ110" s="135"/>
      <c r="AK110" s="135"/>
      <c r="AL110" s="135"/>
      <c r="AM110" s="135"/>
      <c r="AN110" s="190"/>
      <c r="AO110" s="96"/>
      <c r="AP110" s="126"/>
      <c r="AQ110" s="116"/>
      <c r="AR110" s="116"/>
      <c r="AS110" s="309"/>
      <c r="AT110" s="309"/>
      <c r="AU110" s="323"/>
      <c r="AV110" s="309"/>
      <c r="AW110" s="135"/>
      <c r="AX110" s="135"/>
      <c r="AY110" s="190"/>
      <c r="AZ110" s="96"/>
      <c r="BA110" s="70"/>
      <c r="BB110" s="63"/>
      <c r="BC110" s="145"/>
      <c r="BD110" s="173"/>
      <c r="BE110" s="135"/>
      <c r="BF110" s="175"/>
      <c r="BG110" s="7">
        <v>61</v>
      </c>
      <c r="BH110" s="216"/>
      <c r="BI110" s="329"/>
      <c r="BJ110" s="57"/>
      <c r="BK110" s="3"/>
      <c r="BL110" s="281"/>
      <c r="BM110" s="244"/>
      <c r="BN110" s="243"/>
      <c r="BO110" s="244"/>
    </row>
    <row r="111" spans="1:67" ht="15" customHeight="1" thickBot="1">
      <c r="B111" s="277">
        <v>41553</v>
      </c>
      <c r="C111" s="339" t="s">
        <v>0</v>
      </c>
      <c r="D111" s="426"/>
      <c r="E111" s="209"/>
      <c r="F111" s="203"/>
      <c r="G111" s="74"/>
      <c r="H111" s="58"/>
      <c r="I111" s="58"/>
      <c r="J111" s="58"/>
      <c r="K111" s="58"/>
      <c r="L111" s="429"/>
      <c r="M111" s="74"/>
      <c r="N111" s="58"/>
      <c r="O111" s="58"/>
      <c r="P111" s="58"/>
      <c r="Q111" s="58"/>
      <c r="R111" s="429"/>
      <c r="S111" s="293"/>
      <c r="T111" s="280"/>
      <c r="U111" s="284"/>
      <c r="V111" s="133"/>
      <c r="W111" s="133"/>
      <c r="X111" s="176"/>
      <c r="Y111" s="94"/>
      <c r="Z111" s="133"/>
      <c r="AA111" s="133"/>
      <c r="AB111" s="133"/>
      <c r="AC111" s="176"/>
      <c r="AD111" s="97"/>
      <c r="AE111" s="97"/>
      <c r="AF111" s="127"/>
      <c r="AG111" s="117"/>
      <c r="AH111" s="114"/>
      <c r="AI111" s="289"/>
      <c r="AJ111" s="136"/>
      <c r="AK111" s="136"/>
      <c r="AL111" s="136"/>
      <c r="AM111" s="136"/>
      <c r="AN111" s="191"/>
      <c r="AO111" s="97"/>
      <c r="AP111" s="127"/>
      <c r="AQ111" s="117"/>
      <c r="AR111" s="117"/>
      <c r="AS111" s="310"/>
      <c r="AT111" s="310"/>
      <c r="AU111" s="325"/>
      <c r="AV111" s="310"/>
      <c r="AW111" s="136"/>
      <c r="AX111" s="136"/>
      <c r="AY111" s="191"/>
      <c r="AZ111" s="97"/>
      <c r="BA111" s="72"/>
      <c r="BB111" s="64"/>
      <c r="BC111" s="146"/>
      <c r="BD111" s="173"/>
      <c r="BE111" s="136"/>
      <c r="BF111" s="176"/>
      <c r="BG111" s="214">
        <v>61</v>
      </c>
      <c r="BH111" s="217"/>
      <c r="BI111" s="330"/>
      <c r="BJ111" s="143"/>
      <c r="BK111" s="240"/>
      <c r="BL111" s="247"/>
      <c r="BM111" s="246"/>
      <c r="BN111" s="245"/>
      <c r="BO111" s="246"/>
    </row>
    <row r="112" spans="1:67" ht="15.75" customHeight="1">
      <c r="B112" s="60">
        <v>41554</v>
      </c>
      <c r="C112" s="337" t="s">
        <v>1</v>
      </c>
    </row>
    <row r="113" spans="2:3" ht="15.75" customHeight="1">
      <c r="B113" s="60">
        <v>41555</v>
      </c>
      <c r="C113" s="337" t="s">
        <v>2</v>
      </c>
    </row>
    <row r="114" spans="2:3" ht="15.75" customHeight="1">
      <c r="B114" s="60">
        <v>41556</v>
      </c>
      <c r="C114" s="337" t="s">
        <v>3</v>
      </c>
    </row>
    <row r="115" spans="2:3" ht="15.75" customHeight="1">
      <c r="B115" s="60">
        <v>41557</v>
      </c>
      <c r="C115" s="337" t="s">
        <v>4</v>
      </c>
    </row>
    <row r="116" spans="2:3" ht="15.75" customHeight="1">
      <c r="B116" s="277">
        <v>41558</v>
      </c>
      <c r="C116" s="339" t="s">
        <v>5</v>
      </c>
    </row>
    <row r="117" spans="2:3" ht="15.75" customHeight="1">
      <c r="B117" s="277">
        <v>41559</v>
      </c>
      <c r="C117" s="339" t="s">
        <v>6</v>
      </c>
    </row>
    <row r="118" spans="2:3" ht="15.75" customHeight="1">
      <c r="B118" s="277">
        <v>41560</v>
      </c>
      <c r="C118" s="339" t="s">
        <v>0</v>
      </c>
    </row>
    <row r="119" spans="2:3" ht="15.75" customHeight="1">
      <c r="B119" s="277">
        <v>41561</v>
      </c>
      <c r="C119" s="339" t="s">
        <v>1</v>
      </c>
    </row>
    <row r="120" spans="2:3" ht="15.75" customHeight="1">
      <c r="B120" s="60">
        <v>41562</v>
      </c>
      <c r="C120" s="337" t="s">
        <v>2</v>
      </c>
    </row>
    <row r="121" spans="2:3" ht="15.75" customHeight="1">
      <c r="B121" s="60">
        <v>41563</v>
      </c>
      <c r="C121" s="337" t="s">
        <v>3</v>
      </c>
    </row>
    <row r="122" spans="2:3" ht="15.75" customHeight="1">
      <c r="B122" s="60">
        <v>41564</v>
      </c>
      <c r="C122" s="337" t="s">
        <v>4</v>
      </c>
    </row>
    <row r="123" spans="2:3" ht="15.75" customHeight="1">
      <c r="B123" s="60">
        <v>41565</v>
      </c>
      <c r="C123" s="337" t="s">
        <v>5</v>
      </c>
    </row>
    <row r="124" spans="2:3" ht="15.75" customHeight="1">
      <c r="B124" s="277">
        <v>41566</v>
      </c>
      <c r="C124" s="339" t="s">
        <v>6</v>
      </c>
    </row>
    <row r="125" spans="2:3" ht="15.75" customHeight="1">
      <c r="B125" s="277">
        <v>41567</v>
      </c>
      <c r="C125" s="339" t="s">
        <v>0</v>
      </c>
    </row>
    <row r="126" spans="2:3" ht="15.75" customHeight="1">
      <c r="B126" s="60">
        <v>41568</v>
      </c>
      <c r="C126" s="337" t="s">
        <v>1</v>
      </c>
    </row>
    <row r="127" spans="2:3" ht="15.75" customHeight="1">
      <c r="B127" s="60">
        <v>41569</v>
      </c>
      <c r="C127" s="337" t="s">
        <v>2</v>
      </c>
    </row>
    <row r="128" spans="2:3" ht="15.75" customHeight="1">
      <c r="B128" s="60">
        <v>41570</v>
      </c>
      <c r="C128" s="337" t="s">
        <v>3</v>
      </c>
    </row>
    <row r="129" spans="2:3" ht="15.75" customHeight="1">
      <c r="B129" s="60">
        <v>41571</v>
      </c>
      <c r="C129" s="337" t="s">
        <v>4</v>
      </c>
    </row>
    <row r="130" spans="2:3" ht="15.75" customHeight="1">
      <c r="B130" s="60">
        <v>41572</v>
      </c>
      <c r="C130" s="337" t="s">
        <v>5</v>
      </c>
    </row>
    <row r="131" spans="2:3" ht="15.75" customHeight="1">
      <c r="B131" s="277">
        <v>41573</v>
      </c>
      <c r="C131" s="339" t="s">
        <v>6</v>
      </c>
    </row>
    <row r="132" spans="2:3" ht="15.75" customHeight="1">
      <c r="B132" s="277">
        <v>41574</v>
      </c>
      <c r="C132" s="339" t="s">
        <v>0</v>
      </c>
    </row>
    <row r="133" spans="2:3" ht="15.75" customHeight="1">
      <c r="B133" s="60">
        <v>41575</v>
      </c>
      <c r="C133" s="337" t="s">
        <v>1</v>
      </c>
    </row>
    <row r="134" spans="2:3" ht="15.75" customHeight="1">
      <c r="B134" s="60">
        <v>41576</v>
      </c>
      <c r="C134" s="337" t="s">
        <v>2</v>
      </c>
    </row>
    <row r="135" spans="2:3" ht="15.75" customHeight="1">
      <c r="B135" s="60">
        <v>41577</v>
      </c>
      <c r="C135" s="337" t="s">
        <v>3</v>
      </c>
    </row>
    <row r="136" spans="2:3" ht="15.75" customHeight="1">
      <c r="B136" s="60">
        <v>41578</v>
      </c>
      <c r="C136" s="337" t="s">
        <v>4</v>
      </c>
    </row>
    <row r="137" spans="2:3" ht="15.75" customHeight="1">
      <c r="B137" s="60">
        <v>41579</v>
      </c>
      <c r="C137" s="337" t="s">
        <v>5</v>
      </c>
    </row>
    <row r="138" spans="2:3" ht="15.75" customHeight="1">
      <c r="B138" s="277">
        <v>41580</v>
      </c>
      <c r="C138" s="339" t="s">
        <v>6</v>
      </c>
    </row>
    <row r="139" spans="2:3" ht="15.75" customHeight="1">
      <c r="B139" s="277">
        <v>41581</v>
      </c>
      <c r="C139" s="339" t="s">
        <v>0</v>
      </c>
    </row>
    <row r="140" spans="2:3" ht="15.75" customHeight="1">
      <c r="B140" s="60">
        <v>41582</v>
      </c>
      <c r="C140" s="337" t="s">
        <v>1</v>
      </c>
    </row>
    <row r="141" spans="2:3" ht="15.75" customHeight="1">
      <c r="B141" s="60">
        <v>41583</v>
      </c>
      <c r="C141" s="337" t="s">
        <v>2</v>
      </c>
    </row>
    <row r="142" spans="2:3" ht="15.75" customHeight="1">
      <c r="B142" s="60">
        <v>41584</v>
      </c>
      <c r="C142" s="337" t="s">
        <v>3</v>
      </c>
    </row>
    <row r="143" spans="2:3" ht="15.75" customHeight="1">
      <c r="B143" s="60">
        <v>41585</v>
      </c>
      <c r="C143" s="337" t="s">
        <v>4</v>
      </c>
    </row>
    <row r="144" spans="2:3" ht="15.75" customHeight="1">
      <c r="B144" s="60">
        <v>41586</v>
      </c>
      <c r="C144" s="337" t="s">
        <v>5</v>
      </c>
    </row>
    <row r="145" spans="2:3" ht="15.75" customHeight="1">
      <c r="B145" s="277">
        <v>41587</v>
      </c>
      <c r="C145" s="339" t="s">
        <v>6</v>
      </c>
    </row>
    <row r="146" spans="2:3" ht="15.75" customHeight="1">
      <c r="B146" s="277">
        <v>41588</v>
      </c>
      <c r="C146" s="339" t="s">
        <v>0</v>
      </c>
    </row>
    <row r="147" spans="2:3" ht="15.75" customHeight="1">
      <c r="B147" s="60">
        <v>41589</v>
      </c>
      <c r="C147" s="337" t="s">
        <v>1</v>
      </c>
    </row>
    <row r="148" spans="2:3" ht="15.75" customHeight="1">
      <c r="B148" s="60">
        <v>41590</v>
      </c>
      <c r="C148" s="337" t="s">
        <v>2</v>
      </c>
    </row>
    <row r="149" spans="2:3" ht="15.75" customHeight="1">
      <c r="B149" s="60">
        <v>41591</v>
      </c>
      <c r="C149" s="337" t="s">
        <v>3</v>
      </c>
    </row>
    <row r="150" spans="2:3" ht="15.75" customHeight="1">
      <c r="B150" s="60">
        <v>41592</v>
      </c>
      <c r="C150" s="337" t="s">
        <v>4</v>
      </c>
    </row>
    <row r="151" spans="2:3" ht="15.75" customHeight="1">
      <c r="B151" s="60">
        <v>41593</v>
      </c>
      <c r="C151" s="337" t="s">
        <v>5</v>
      </c>
    </row>
    <row r="152" spans="2:3" ht="15.75" customHeight="1">
      <c r="B152" s="277">
        <v>41594</v>
      </c>
      <c r="C152" s="339" t="s">
        <v>6</v>
      </c>
    </row>
    <row r="153" spans="2:3" ht="15.75" customHeight="1">
      <c r="B153" s="277">
        <v>41595</v>
      </c>
      <c r="C153" s="339" t="s">
        <v>0</v>
      </c>
    </row>
    <row r="154" spans="2:3" ht="15.75" customHeight="1">
      <c r="B154" s="60">
        <v>41596</v>
      </c>
      <c r="C154" s="337" t="s">
        <v>1</v>
      </c>
    </row>
    <row r="155" spans="2:3" ht="15.75" customHeight="1">
      <c r="B155" s="60">
        <v>41597</v>
      </c>
      <c r="C155" s="337" t="s">
        <v>2</v>
      </c>
    </row>
    <row r="156" spans="2:3" ht="15.75" customHeight="1">
      <c r="B156" s="60">
        <v>41598</v>
      </c>
      <c r="C156" s="337" t="s">
        <v>3</v>
      </c>
    </row>
    <row r="157" spans="2:3" ht="15.75" customHeight="1">
      <c r="B157" s="60">
        <v>41599</v>
      </c>
      <c r="C157" s="337" t="s">
        <v>4</v>
      </c>
    </row>
    <row r="158" spans="2:3" ht="15.75" customHeight="1">
      <c r="B158" s="60">
        <v>41600</v>
      </c>
      <c r="C158" s="337" t="s">
        <v>5</v>
      </c>
    </row>
    <row r="159" spans="2:3" ht="15.75" customHeight="1">
      <c r="B159" s="277">
        <v>41601</v>
      </c>
      <c r="C159" s="339" t="s">
        <v>6</v>
      </c>
    </row>
    <row r="160" spans="2:3" ht="15.75" customHeight="1">
      <c r="B160" s="277">
        <v>41602</v>
      </c>
      <c r="C160" s="339" t="s">
        <v>0</v>
      </c>
    </row>
    <row r="161" spans="2:3" ht="15.75" customHeight="1">
      <c r="B161" s="60">
        <v>41603</v>
      </c>
      <c r="C161" s="337" t="s">
        <v>1</v>
      </c>
    </row>
    <row r="162" spans="2:3" ht="15.75" customHeight="1">
      <c r="B162" s="60">
        <v>41604</v>
      </c>
      <c r="C162" s="337" t="s">
        <v>2</v>
      </c>
    </row>
    <row r="163" spans="2:3" ht="15.75" customHeight="1">
      <c r="B163" s="60">
        <v>41605</v>
      </c>
      <c r="C163" s="337" t="s">
        <v>3</v>
      </c>
    </row>
    <row r="164" spans="2:3" ht="15.75" customHeight="1">
      <c r="B164" s="277">
        <v>41606</v>
      </c>
      <c r="C164" s="339" t="s">
        <v>4</v>
      </c>
    </row>
    <row r="165" spans="2:3" ht="15.75" customHeight="1">
      <c r="B165" s="277">
        <v>41607</v>
      </c>
      <c r="C165" s="339" t="s">
        <v>5</v>
      </c>
    </row>
    <row r="166" spans="2:3" ht="15.75" customHeight="1">
      <c r="B166" s="277">
        <v>41608</v>
      </c>
      <c r="C166" s="339" t="s">
        <v>6</v>
      </c>
    </row>
    <row r="167" spans="2:3" ht="15.75" customHeight="1">
      <c r="B167" s="277">
        <v>41609</v>
      </c>
      <c r="C167" s="339" t="s">
        <v>0</v>
      </c>
    </row>
    <row r="168" spans="2:3" ht="15.75" customHeight="1">
      <c r="B168" s="60">
        <v>41610</v>
      </c>
      <c r="C168" s="337" t="s">
        <v>1</v>
      </c>
    </row>
    <row r="169" spans="2:3" ht="15.75" customHeight="1">
      <c r="B169" s="60">
        <v>41611</v>
      </c>
      <c r="C169" s="337" t="s">
        <v>2</v>
      </c>
    </row>
    <row r="170" spans="2:3" ht="15.75" customHeight="1">
      <c r="B170" s="60">
        <v>41612</v>
      </c>
      <c r="C170" s="337" t="s">
        <v>3</v>
      </c>
    </row>
    <row r="171" spans="2:3" ht="15.75" customHeight="1">
      <c r="B171" s="60">
        <v>41613</v>
      </c>
      <c r="C171" s="337" t="s">
        <v>4</v>
      </c>
    </row>
    <row r="172" spans="2:3" ht="15.75" customHeight="1">
      <c r="B172" s="60">
        <v>41614</v>
      </c>
      <c r="C172" s="337" t="s">
        <v>5</v>
      </c>
    </row>
    <row r="173" spans="2:3" ht="15.75" customHeight="1">
      <c r="B173" s="277">
        <v>41615</v>
      </c>
      <c r="C173" s="339" t="s">
        <v>6</v>
      </c>
    </row>
    <row r="174" spans="2:3" ht="15.75" customHeight="1">
      <c r="B174" s="277">
        <v>41616</v>
      </c>
      <c r="C174" s="339" t="s">
        <v>0</v>
      </c>
    </row>
    <row r="175" spans="2:3" ht="15.75" customHeight="1">
      <c r="B175" s="60">
        <v>41617</v>
      </c>
      <c r="C175" s="337" t="s">
        <v>1</v>
      </c>
    </row>
    <row r="176" spans="2:3" ht="15.75" customHeight="1">
      <c r="B176" s="60">
        <v>41618</v>
      </c>
      <c r="C176" s="337" t="s">
        <v>2</v>
      </c>
    </row>
    <row r="177" spans="2:3" ht="15.75" customHeight="1">
      <c r="B177" s="60">
        <v>41619</v>
      </c>
      <c r="C177" s="337" t="s">
        <v>3</v>
      </c>
    </row>
    <row r="178" spans="2:3" ht="15.75" customHeight="1">
      <c r="B178" s="60">
        <v>41620</v>
      </c>
      <c r="C178" s="337" t="s">
        <v>4</v>
      </c>
    </row>
    <row r="179" spans="2:3" ht="15" customHeight="1">
      <c r="B179" s="60">
        <v>41621</v>
      </c>
      <c r="C179" s="337" t="s">
        <v>5</v>
      </c>
    </row>
    <row r="180" spans="2:3" ht="15" customHeight="1">
      <c r="B180" s="277">
        <v>41622</v>
      </c>
      <c r="C180" s="339" t="s">
        <v>6</v>
      </c>
    </row>
    <row r="181" spans="2:3" ht="15" customHeight="1">
      <c r="B181" s="277">
        <v>41623</v>
      </c>
      <c r="C181" s="339" t="s">
        <v>0</v>
      </c>
    </row>
    <row r="182" spans="2:3" ht="15" customHeight="1">
      <c r="B182" s="60">
        <v>41624</v>
      </c>
      <c r="C182" s="337" t="s">
        <v>1</v>
      </c>
    </row>
    <row r="183" spans="2:3" ht="15" customHeight="1">
      <c r="B183" s="60">
        <v>41625</v>
      </c>
      <c r="C183" s="337" t="s">
        <v>2</v>
      </c>
    </row>
    <row r="184" spans="2:3" ht="15" customHeight="1">
      <c r="B184" s="60">
        <v>41626</v>
      </c>
      <c r="C184" s="337" t="s">
        <v>3</v>
      </c>
    </row>
    <row r="185" spans="2:3" ht="15" customHeight="1">
      <c r="B185" s="60">
        <v>41627</v>
      </c>
      <c r="C185" s="337" t="s">
        <v>4</v>
      </c>
    </row>
    <row r="186" spans="2:3" ht="15" customHeight="1">
      <c r="B186" s="60">
        <v>41628</v>
      </c>
      <c r="C186" s="337" t="s">
        <v>5</v>
      </c>
    </row>
    <row r="187" spans="2:3" ht="15" customHeight="1">
      <c r="B187" s="277">
        <v>41629</v>
      </c>
      <c r="C187" s="339" t="s">
        <v>6</v>
      </c>
    </row>
    <row r="188" spans="2:3" ht="15" customHeight="1">
      <c r="B188" s="277">
        <v>41630</v>
      </c>
      <c r="C188" s="339" t="s">
        <v>0</v>
      </c>
    </row>
    <row r="189" spans="2:3" ht="15" customHeight="1">
      <c r="B189" s="60">
        <v>41631</v>
      </c>
      <c r="C189" s="337" t="s">
        <v>1</v>
      </c>
    </row>
    <row r="190" spans="2:3" ht="15" customHeight="1">
      <c r="B190" s="60">
        <v>41632</v>
      </c>
      <c r="C190" s="337" t="s">
        <v>2</v>
      </c>
    </row>
    <row r="191" spans="2:3" ht="15" customHeight="1">
      <c r="B191" s="277">
        <v>41633</v>
      </c>
      <c r="C191" s="339" t="s">
        <v>3</v>
      </c>
    </row>
    <row r="192" spans="2:3" ht="15" customHeight="1">
      <c r="B192" s="277">
        <v>41634</v>
      </c>
      <c r="C192" s="339" t="s">
        <v>4</v>
      </c>
    </row>
    <row r="193" spans="2:3" ht="15" customHeight="1">
      <c r="B193" s="277">
        <v>41635</v>
      </c>
      <c r="C193" s="339" t="s">
        <v>5</v>
      </c>
    </row>
    <row r="194" spans="2:3" ht="15" customHeight="1">
      <c r="B194" s="277">
        <v>41636</v>
      </c>
      <c r="C194" s="339" t="s">
        <v>6</v>
      </c>
    </row>
    <row r="195" spans="2:3" ht="15" customHeight="1">
      <c r="B195" s="277">
        <v>41637</v>
      </c>
      <c r="C195" s="339" t="s">
        <v>0</v>
      </c>
    </row>
    <row r="196" spans="2:3" ht="15" customHeight="1">
      <c r="B196" s="277">
        <v>41638</v>
      </c>
      <c r="C196" s="339" t="s">
        <v>1</v>
      </c>
    </row>
    <row r="197" spans="2:3" ht="15" customHeight="1">
      <c r="B197" s="277">
        <v>41639</v>
      </c>
      <c r="C197" s="339" t="s">
        <v>2</v>
      </c>
    </row>
    <row r="198" spans="2:3" ht="15" customHeight="1">
      <c r="B198" s="277">
        <v>41640</v>
      </c>
      <c r="C198" s="339" t="s">
        <v>3</v>
      </c>
    </row>
    <row r="199" spans="2:3" ht="15" customHeight="1">
      <c r="B199" s="60">
        <v>41641</v>
      </c>
      <c r="C199" s="337" t="s">
        <v>4</v>
      </c>
    </row>
    <row r="200" spans="2:3" ht="15" customHeight="1">
      <c r="B200" s="60">
        <v>41642</v>
      </c>
      <c r="C200" s="337" t="s">
        <v>5</v>
      </c>
    </row>
    <row r="201" spans="2:3" ht="15" customHeight="1">
      <c r="B201" s="277">
        <v>41643</v>
      </c>
      <c r="C201" s="339" t="s">
        <v>6</v>
      </c>
    </row>
    <row r="202" spans="2:3" ht="15" customHeight="1">
      <c r="B202" s="277">
        <v>41644</v>
      </c>
      <c r="C202" s="339" t="s">
        <v>0</v>
      </c>
    </row>
    <row r="203" spans="2:3" ht="15" customHeight="1"/>
    <row r="204" spans="2:3" ht="15" customHeight="1"/>
    <row r="205" spans="2:3" ht="15" customHeight="1"/>
    <row r="206" spans="2:3" ht="15" customHeight="1"/>
    <row r="207" spans="2:3" ht="15" customHeight="1"/>
    <row r="208" spans="2:3"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sheetData>
  <mergeCells count="165">
    <mergeCell ref="AA21:AA27"/>
    <mergeCell ref="V21:V27"/>
    <mergeCell ref="V28:V34"/>
    <mergeCell ref="V35:V41"/>
    <mergeCell ref="AA28:AA34"/>
    <mergeCell ref="AA35:AA41"/>
    <mergeCell ref="AL7:AL13"/>
    <mergeCell ref="AL21:AL27"/>
    <mergeCell ref="R35:R41"/>
    <mergeCell ref="AL14:AL20"/>
    <mergeCell ref="R14:R20"/>
    <mergeCell ref="AK28:AK34"/>
    <mergeCell ref="AK35:AK41"/>
    <mergeCell ref="AK42:AK48"/>
    <mergeCell ref="AK49:AK55"/>
    <mergeCell ref="AK56:AK62"/>
    <mergeCell ref="AK63:AK69"/>
    <mergeCell ref="AK70:AK76"/>
    <mergeCell ref="AK77:AK83"/>
    <mergeCell ref="AZ2:BC2"/>
    <mergeCell ref="AL35:AL41"/>
    <mergeCell ref="AO5:AO6"/>
    <mergeCell ref="AR5:AR6"/>
    <mergeCell ref="Y2:AB2"/>
    <mergeCell ref="AD2:AM2"/>
    <mergeCell ref="AO2:AX2"/>
    <mergeCell ref="E49:E55"/>
    <mergeCell ref="E56:E62"/>
    <mergeCell ref="AL49:AL55"/>
    <mergeCell ref="AL42:AL48"/>
    <mergeCell ref="AL56:AL62"/>
    <mergeCell ref="AW28:AW34"/>
    <mergeCell ref="AW35:AW41"/>
    <mergeCell ref="AW42:AW48"/>
    <mergeCell ref="AW49:AW55"/>
    <mergeCell ref="AL28:AL34"/>
    <mergeCell ref="AW56:AW62"/>
    <mergeCell ref="R49:R55"/>
    <mergeCell ref="R56:R62"/>
    <mergeCell ref="AH5:AH6"/>
    <mergeCell ref="T5:T6"/>
    <mergeCell ref="W4:W6"/>
    <mergeCell ref="AB4:AB6"/>
    <mergeCell ref="V4:V6"/>
    <mergeCell ref="AW7:AW13"/>
    <mergeCell ref="V14:V20"/>
    <mergeCell ref="AK21:AK27"/>
    <mergeCell ref="AW63:AW69"/>
    <mergeCell ref="R63:R69"/>
    <mergeCell ref="AA77:AA83"/>
    <mergeCell ref="AA84:AA90"/>
    <mergeCell ref="AA4:AA6"/>
    <mergeCell ref="V7:V13"/>
    <mergeCell ref="AA7:AA13"/>
    <mergeCell ref="V42:V48"/>
    <mergeCell ref="V49:V55"/>
    <mergeCell ref="V56:V62"/>
    <mergeCell ref="AA42:AA48"/>
    <mergeCell ref="AA49:AA55"/>
    <mergeCell ref="AA56:AA62"/>
    <mergeCell ref="R21:R27"/>
    <mergeCell ref="R28:R34"/>
    <mergeCell ref="AW70:AW76"/>
    <mergeCell ref="AW77:AW83"/>
    <mergeCell ref="AW84:AW90"/>
    <mergeCell ref="AA14:AA20"/>
    <mergeCell ref="AW14:AW20"/>
    <mergeCell ref="AW21:AW27"/>
    <mergeCell ref="AL84:AL90"/>
    <mergeCell ref="AK7:AK13"/>
    <mergeCell ref="AK14:AK20"/>
    <mergeCell ref="V63:V69"/>
    <mergeCell ref="V70:V76"/>
    <mergeCell ref="V77:V83"/>
    <mergeCell ref="V84:V90"/>
    <mergeCell ref="AA63:AA69"/>
    <mergeCell ref="AA70:AA76"/>
    <mergeCell ref="AL77:AL83"/>
    <mergeCell ref="AL63:AL69"/>
    <mergeCell ref="AL70:AL76"/>
    <mergeCell ref="AK84:AK90"/>
    <mergeCell ref="D98:D104"/>
    <mergeCell ref="L98:L104"/>
    <mergeCell ref="D77:D83"/>
    <mergeCell ref="D84:D90"/>
    <mergeCell ref="D91:D97"/>
    <mergeCell ref="D7:D13"/>
    <mergeCell ref="D14:D20"/>
    <mergeCell ref="D21:D27"/>
    <mergeCell ref="D28:D34"/>
    <mergeCell ref="D42:D48"/>
    <mergeCell ref="L7:L13"/>
    <mergeCell ref="D35:D41"/>
    <mergeCell ref="L49:L55"/>
    <mergeCell ref="L42:L48"/>
    <mergeCell ref="L77:L83"/>
    <mergeCell ref="L28:L34"/>
    <mergeCell ref="L35:L41"/>
    <mergeCell ref="L84:L90"/>
    <mergeCell ref="E63:E69"/>
    <mergeCell ref="E70:E76"/>
    <mergeCell ref="E91:E97"/>
    <mergeCell ref="G96:BE96"/>
    <mergeCell ref="R91:R95"/>
    <mergeCell ref="L91:L95"/>
    <mergeCell ref="R84:R90"/>
    <mergeCell ref="L21:L27"/>
    <mergeCell ref="B4:C4"/>
    <mergeCell ref="B5:C5"/>
    <mergeCell ref="G4:L4"/>
    <mergeCell ref="M4:R4"/>
    <mergeCell ref="R5:R6"/>
    <mergeCell ref="L70:L76"/>
    <mergeCell ref="L63:L69"/>
    <mergeCell ref="L56:L62"/>
    <mergeCell ref="E2:E6"/>
    <mergeCell ref="E7:E13"/>
    <mergeCell ref="E14:E20"/>
    <mergeCell ref="E21:E27"/>
    <mergeCell ref="E28:E34"/>
    <mergeCell ref="E35:E41"/>
    <mergeCell ref="E42:E48"/>
    <mergeCell ref="R42:R48"/>
    <mergeCell ref="G2:W2"/>
    <mergeCell ref="D105:D111"/>
    <mergeCell ref="L105:L111"/>
    <mergeCell ref="D70:D76"/>
    <mergeCell ref="D63:D69"/>
    <mergeCell ref="D56:D62"/>
    <mergeCell ref="D49:D55"/>
    <mergeCell ref="E77:E83"/>
    <mergeCell ref="BN4:BO4"/>
    <mergeCell ref="BJ4:BJ6"/>
    <mergeCell ref="BK4:BK6"/>
    <mergeCell ref="L5:L6"/>
    <mergeCell ref="AX4:AX6"/>
    <mergeCell ref="AM4:AM6"/>
    <mergeCell ref="BC4:BC6"/>
    <mergeCell ref="BE4:BE6"/>
    <mergeCell ref="AL4:AL6"/>
    <mergeCell ref="AW4:AW6"/>
    <mergeCell ref="E84:E90"/>
    <mergeCell ref="R105:R111"/>
    <mergeCell ref="R7:R13"/>
    <mergeCell ref="R98:R104"/>
    <mergeCell ref="L14:L20"/>
    <mergeCell ref="R70:R76"/>
    <mergeCell ref="R77:R83"/>
    <mergeCell ref="BG5:BG6"/>
    <mergeCell ref="BH5:BH6"/>
    <mergeCell ref="BG4:BH4"/>
    <mergeCell ref="BL5:BL6"/>
    <mergeCell ref="BM5:BM6"/>
    <mergeCell ref="AP4:AQ4"/>
    <mergeCell ref="AF4:AG4"/>
    <mergeCell ref="AD4:AE4"/>
    <mergeCell ref="Y5:Y6"/>
    <mergeCell ref="Z5:Z6"/>
    <mergeCell ref="AD5:AD6"/>
    <mergeCell ref="AE5:AE6"/>
    <mergeCell ref="AP5:AP6"/>
    <mergeCell ref="AQ5:AQ6"/>
    <mergeCell ref="AF5:AF6"/>
    <mergeCell ref="AG5:AG6"/>
    <mergeCell ref="AT4:AT6"/>
  </mergeCells>
  <conditionalFormatting sqref="I71:I95 I97:I111 O97:O111 O91:O95">
    <cfRule type="cellIs" dxfId="14" priority="463" operator="greaterThan">
      <formula>0</formula>
    </cfRule>
  </conditionalFormatting>
  <conditionalFormatting sqref="H71:H95 H97:H111 N97:N111 N91:N95">
    <cfRule type="cellIs" dxfId="13" priority="462" operator="greaterThan">
      <formula>0</formula>
    </cfRule>
  </conditionalFormatting>
  <conditionalFormatting sqref="A4">
    <cfRule type="cellIs" dxfId="12" priority="309" operator="equal">
      <formula>"Date()"</formula>
    </cfRule>
  </conditionalFormatting>
  <conditionalFormatting sqref="B6:B1048576">
    <cfRule type="cellIs" dxfId="11" priority="308" operator="equal">
      <formula>$A$4</formula>
    </cfRule>
  </conditionalFormatting>
  <conditionalFormatting sqref="E7:E97 V7:V90 AA7:AA90">
    <cfRule type="containsBlanks" dxfId="10" priority="40">
      <formula>LEN(TRIM(E7))=0</formula>
    </cfRule>
    <cfRule type="cellIs" dxfId="9" priority="41" operator="between">
      <formula>4</formula>
      <formula>5</formula>
    </cfRule>
    <cfRule type="cellIs" dxfId="8" priority="42" operator="between">
      <formula>3</formula>
      <formula>4</formula>
    </cfRule>
    <cfRule type="cellIs" dxfId="7" priority="43" operator="between">
      <formula>0</formula>
      <formula>3</formula>
    </cfRule>
  </conditionalFormatting>
  <conditionalFormatting sqref="AL7:AL91 AA7:AA90 V7:V90 E7:E97 AW7:AW90">
    <cfRule type="containsBlanks" dxfId="6" priority="24">
      <formula>LEN(TRIM(E7))=0</formula>
    </cfRule>
    <cfRule type="cellIs" dxfId="5" priority="25" operator="between">
      <formula>4</formula>
      <formula>5</formula>
    </cfRule>
    <cfRule type="cellIs" dxfId="4" priority="26" operator="between">
      <formula>3</formula>
      <formula>4</formula>
    </cfRule>
    <cfRule type="cellIs" dxfId="3" priority="27" operator="between">
      <formula>0</formula>
      <formula>3</formula>
    </cfRule>
  </conditionalFormatting>
  <conditionalFormatting sqref="BH7:BI111">
    <cfRule type="cellIs" dxfId="2" priority="1" operator="greaterThan">
      <formula>62</formula>
    </cfRule>
    <cfRule type="cellIs" dxfId="1" priority="2" operator="between">
      <formula>61</formula>
      <formula>62</formula>
    </cfRule>
    <cfRule type="cellIs" dxfId="0" priority="3" operator="between">
      <formula>59</formula>
      <formula>61</formula>
    </cfRule>
  </conditionalFormatting>
  <hyperlinks>
    <hyperlink ref="A96" r:id="rId1"/>
    <hyperlink ref="A68" r:id="rId2"/>
    <hyperlink ref="A54" r:id="rId3"/>
    <hyperlink ref="A37" r:id="rId4"/>
    <hyperlink ref="A33" r:id="rId5"/>
    <hyperlink ref="A25" r:id="rId6"/>
    <hyperlink ref="A26" r:id="rId7"/>
  </hyperlinks>
  <pageMargins left="0.7" right="0.7" top="0.75" bottom="0.75" header="0.3" footer="0.3"/>
  <pageSetup orientation="portrait" r:id="rId8"/>
  <drawing r:id="rId9"/>
  <legacyDrawing r:id="rId10"/>
</worksheet>
</file>

<file path=xl/worksheets/sheet2.xml><?xml version="1.0" encoding="utf-8"?>
<worksheet xmlns="http://schemas.openxmlformats.org/spreadsheetml/2006/main" xmlns:r="http://schemas.openxmlformats.org/officeDocument/2006/relationships">
  <sheetPr codeName="Sheet3">
    <tabColor rgb="FFFFC000"/>
  </sheetPr>
  <dimension ref="A1:I170"/>
  <sheetViews>
    <sheetView workbookViewId="0">
      <selection activeCell="G19" sqref="G19"/>
    </sheetView>
  </sheetViews>
  <sheetFormatPr defaultRowHeight="15"/>
  <cols>
    <col min="1" max="2" width="9.140625" style="102"/>
    <col min="3" max="3" width="9.42578125" style="102" customWidth="1"/>
    <col min="4" max="4" width="11.5703125" style="102" customWidth="1"/>
    <col min="5" max="5" width="11.7109375" style="102" customWidth="1"/>
    <col min="6" max="6" width="10.5703125" style="102" customWidth="1"/>
    <col min="9" max="9" width="77.85546875" customWidth="1"/>
  </cols>
  <sheetData>
    <row r="1" spans="1:6" ht="51">
      <c r="A1" s="488" t="s">
        <v>89</v>
      </c>
      <c r="B1" s="488"/>
      <c r="C1" s="488"/>
      <c r="D1" s="488"/>
      <c r="E1" s="488"/>
      <c r="F1" s="488"/>
    </row>
    <row r="2" spans="1:6" ht="39" customHeight="1">
      <c r="A2" s="225"/>
      <c r="B2" s="225"/>
      <c r="C2" s="225"/>
      <c r="D2" s="224" t="s">
        <v>90</v>
      </c>
      <c r="E2" s="225"/>
      <c r="F2" s="225"/>
    </row>
    <row r="3" spans="1:6" s="106" customFormat="1" ht="30">
      <c r="A3" s="110" t="s">
        <v>91</v>
      </c>
      <c r="B3" s="110" t="s">
        <v>92</v>
      </c>
      <c r="C3" s="110" t="s">
        <v>96</v>
      </c>
      <c r="D3" s="110" t="s">
        <v>93</v>
      </c>
      <c r="E3" s="110" t="s">
        <v>130</v>
      </c>
      <c r="F3" s="110" t="s">
        <v>131</v>
      </c>
    </row>
    <row r="4" spans="1:6">
      <c r="A4" s="102">
        <v>2.4</v>
      </c>
      <c r="B4" s="102">
        <v>4224</v>
      </c>
      <c r="C4" s="102">
        <v>169</v>
      </c>
      <c r="D4" s="219">
        <v>7.2916666666666671E-2</v>
      </c>
      <c r="E4" s="104">
        <v>1.7245370370370372E-3</v>
      </c>
      <c r="F4" s="220"/>
    </row>
    <row r="5" spans="1:6" ht="39">
      <c r="A5" s="221"/>
      <c r="B5" s="221"/>
      <c r="C5" s="221"/>
      <c r="D5" s="222" t="s">
        <v>98</v>
      </c>
      <c r="E5" s="222"/>
      <c r="F5" s="221"/>
    </row>
    <row r="6" spans="1:6" ht="32.25" customHeight="1">
      <c r="A6" s="109"/>
      <c r="B6" s="109"/>
      <c r="C6" s="109"/>
      <c r="D6" s="109" t="s">
        <v>93</v>
      </c>
      <c r="E6" s="109"/>
      <c r="F6" s="109" t="s">
        <v>94</v>
      </c>
    </row>
    <row r="7" spans="1:6">
      <c r="D7" s="105">
        <v>3.2986111111111111E-3</v>
      </c>
    </row>
    <row r="8" spans="1:6" ht="39">
      <c r="A8" s="223"/>
      <c r="B8" s="223"/>
      <c r="C8" s="223"/>
      <c r="D8" s="224" t="s">
        <v>97</v>
      </c>
      <c r="E8" s="224"/>
      <c r="F8" s="223"/>
    </row>
    <row r="9" spans="1:6" ht="45">
      <c r="A9" s="110" t="s">
        <v>91</v>
      </c>
      <c r="B9" s="110" t="s">
        <v>134</v>
      </c>
      <c r="C9" s="110" t="s">
        <v>133</v>
      </c>
      <c r="D9" s="110" t="s">
        <v>93</v>
      </c>
      <c r="E9" s="110" t="s">
        <v>100</v>
      </c>
      <c r="F9" s="110" t="s">
        <v>103</v>
      </c>
    </row>
    <row r="10" spans="1:6">
      <c r="A10" s="102">
        <v>112</v>
      </c>
      <c r="B10" s="105">
        <v>6.4930555555555561E-2</v>
      </c>
      <c r="C10" s="105">
        <v>0.12986111111111112</v>
      </c>
      <c r="D10" s="219">
        <v>0.26041666666666669</v>
      </c>
      <c r="E10" s="102">
        <v>17.899999999999999</v>
      </c>
    </row>
    <row r="11" spans="1:6" ht="39">
      <c r="A11" s="221"/>
      <c r="B11" s="221"/>
      <c r="C11" s="221"/>
      <c r="D11" s="222" t="s">
        <v>52</v>
      </c>
      <c r="E11" s="222"/>
      <c r="F11" s="221"/>
    </row>
    <row r="12" spans="1:6" ht="32.25" customHeight="1">
      <c r="A12" s="109"/>
      <c r="B12" s="109"/>
      <c r="C12" s="109"/>
      <c r="D12" s="109" t="s">
        <v>93</v>
      </c>
      <c r="E12" s="109"/>
      <c r="F12" s="109" t="s">
        <v>94</v>
      </c>
    </row>
    <row r="13" spans="1:6">
      <c r="D13" s="105">
        <v>1.2152777777777778E-3</v>
      </c>
    </row>
    <row r="14" spans="1:6" ht="39">
      <c r="A14" s="223"/>
      <c r="B14" s="223"/>
      <c r="C14" s="223"/>
      <c r="D14" s="224" t="s">
        <v>99</v>
      </c>
      <c r="E14" s="224"/>
      <c r="F14" s="223"/>
    </row>
    <row r="15" spans="1:6" ht="30">
      <c r="A15" s="110" t="s">
        <v>91</v>
      </c>
      <c r="B15" s="110" t="s">
        <v>101</v>
      </c>
      <c r="C15" s="110" t="s">
        <v>102</v>
      </c>
      <c r="D15" s="110" t="s">
        <v>93</v>
      </c>
      <c r="E15" s="110" t="s">
        <v>132</v>
      </c>
      <c r="F15" s="110" t="s">
        <v>95</v>
      </c>
    </row>
    <row r="16" spans="1:6">
      <c r="A16" s="102">
        <v>26.2</v>
      </c>
      <c r="B16" s="103">
        <v>7.6412037037037042E-2</v>
      </c>
      <c r="C16" s="103">
        <v>0.11666666666666665</v>
      </c>
      <c r="D16" s="219">
        <v>0.15277777777777776</v>
      </c>
      <c r="E16" s="105">
        <v>5.8333333333333336E-3</v>
      </c>
      <c r="F16" s="220"/>
    </row>
    <row r="17" spans="1:9">
      <c r="A17" s="107">
        <f>A16+A10+A4</f>
        <v>140.6</v>
      </c>
      <c r="B17" s="107"/>
      <c r="C17" s="107"/>
      <c r="D17" s="108">
        <f>D16+D13+D10+D7+D4</f>
        <v>0.49062500000000003</v>
      </c>
      <c r="E17" s="107"/>
      <c r="F17" s="108"/>
    </row>
    <row r="19" spans="1:9">
      <c r="G19" s="267" t="s">
        <v>162</v>
      </c>
      <c r="H19" s="267"/>
      <c r="I19" s="271" t="s">
        <v>209</v>
      </c>
    </row>
    <row r="20" spans="1:9">
      <c r="G20" s="267"/>
      <c r="H20" s="267"/>
      <c r="I20" s="269" t="s">
        <v>113</v>
      </c>
    </row>
    <row r="21" spans="1:9" ht="48.75">
      <c r="G21" s="267"/>
      <c r="H21" s="267"/>
      <c r="I21" s="270" t="s">
        <v>163</v>
      </c>
    </row>
    <row r="22" spans="1:9" ht="24.75">
      <c r="G22" s="267"/>
      <c r="H22" s="267"/>
      <c r="I22" s="270" t="s">
        <v>164</v>
      </c>
    </row>
    <row r="23" spans="1:9">
      <c r="G23" s="267"/>
      <c r="H23" s="267"/>
      <c r="I23" s="270" t="s">
        <v>165</v>
      </c>
    </row>
    <row r="24" spans="1:9">
      <c r="G24" s="267"/>
      <c r="H24" s="267"/>
      <c r="I24" s="270" t="s">
        <v>166</v>
      </c>
    </row>
    <row r="25" spans="1:9" ht="36.75">
      <c r="G25" s="267"/>
      <c r="H25" s="267"/>
      <c r="I25" s="270" t="s">
        <v>167</v>
      </c>
    </row>
    <row r="26" spans="1:9">
      <c r="G26" s="267"/>
      <c r="H26" s="267"/>
      <c r="I26" s="270" t="s">
        <v>168</v>
      </c>
    </row>
    <row r="27" spans="1:9" ht="36.75">
      <c r="G27" s="267"/>
      <c r="H27" s="267"/>
      <c r="I27" s="270" t="s">
        <v>169</v>
      </c>
    </row>
    <row r="28" spans="1:9" ht="24.75">
      <c r="G28" s="267"/>
      <c r="H28" s="267"/>
      <c r="I28" s="270" t="s">
        <v>170</v>
      </c>
    </row>
    <row r="29" spans="1:9" ht="24.75">
      <c r="G29" s="267"/>
      <c r="H29" s="267"/>
      <c r="I29" s="270" t="s">
        <v>171</v>
      </c>
    </row>
    <row r="30" spans="1:9">
      <c r="G30" s="267"/>
      <c r="H30" s="267"/>
      <c r="I30" s="270" t="s">
        <v>172</v>
      </c>
    </row>
    <row r="31" spans="1:9" ht="24.75">
      <c r="G31" s="267"/>
      <c r="H31" s="267"/>
      <c r="I31" s="270" t="s">
        <v>173</v>
      </c>
    </row>
    <row r="32" spans="1:9" ht="14.25" customHeight="1">
      <c r="G32" s="267"/>
      <c r="H32" s="267"/>
    </row>
    <row r="33" spans="7:9" ht="57.75" customHeight="1">
      <c r="G33" s="267"/>
      <c r="H33" s="267"/>
      <c r="I33" s="269" t="s">
        <v>174</v>
      </c>
    </row>
    <row r="34" spans="7:9" ht="48.75">
      <c r="G34" s="267"/>
      <c r="H34" s="267"/>
      <c r="I34" s="270" t="s">
        <v>175</v>
      </c>
    </row>
    <row r="35" spans="7:9" ht="36.75">
      <c r="G35" s="267"/>
      <c r="H35" s="267"/>
      <c r="I35" s="270" t="s">
        <v>176</v>
      </c>
    </row>
    <row r="36" spans="7:9" ht="48.75">
      <c r="G36" s="267"/>
      <c r="H36" s="267"/>
      <c r="I36" s="270" t="s">
        <v>177</v>
      </c>
    </row>
    <row r="37" spans="7:9" ht="24.75">
      <c r="G37" s="267"/>
      <c r="H37" s="267"/>
      <c r="I37" s="270" t="s">
        <v>178</v>
      </c>
    </row>
    <row r="38" spans="7:9">
      <c r="G38" s="267"/>
      <c r="H38" s="267"/>
      <c r="I38" s="269" t="s">
        <v>179</v>
      </c>
    </row>
    <row r="39" spans="7:9" ht="24.75">
      <c r="G39" s="267"/>
      <c r="H39" s="267"/>
      <c r="I39" s="270" t="s">
        <v>180</v>
      </c>
    </row>
    <row r="40" spans="7:9" ht="48.75">
      <c r="G40" s="267"/>
      <c r="H40" s="267"/>
      <c r="I40" s="270" t="s">
        <v>181</v>
      </c>
    </row>
    <row r="41" spans="7:9">
      <c r="G41" s="267"/>
      <c r="H41" s="267"/>
      <c r="I41" s="269" t="s">
        <v>182</v>
      </c>
    </row>
    <row r="42" spans="7:9" ht="24.75">
      <c r="G42" s="267"/>
      <c r="H42" s="267"/>
      <c r="I42" s="270" t="s">
        <v>183</v>
      </c>
    </row>
    <row r="43" spans="7:9">
      <c r="G43" s="267"/>
      <c r="H43" s="267"/>
      <c r="I43" s="270" t="s">
        <v>184</v>
      </c>
    </row>
    <row r="44" spans="7:9" ht="36.75">
      <c r="G44" s="267"/>
      <c r="H44" s="267"/>
      <c r="I44" s="270" t="s">
        <v>185</v>
      </c>
    </row>
    <row r="45" spans="7:9">
      <c r="G45" s="267"/>
      <c r="H45" s="267"/>
      <c r="I45" s="269" t="s">
        <v>186</v>
      </c>
    </row>
    <row r="46" spans="7:9">
      <c r="G46" s="267"/>
      <c r="H46" s="267"/>
      <c r="I46" s="270" t="s">
        <v>187</v>
      </c>
    </row>
    <row r="47" spans="7:9" ht="24.75">
      <c r="G47" s="267"/>
      <c r="H47" s="267"/>
      <c r="I47" s="270" t="s">
        <v>188</v>
      </c>
    </row>
    <row r="48" spans="7:9">
      <c r="G48" s="267"/>
      <c r="H48" s="267"/>
      <c r="I48" s="269" t="s">
        <v>114</v>
      </c>
    </row>
    <row r="49" spans="7:9" ht="36.75">
      <c r="G49" s="267"/>
      <c r="H49" s="267"/>
      <c r="I49" s="270" t="s">
        <v>189</v>
      </c>
    </row>
    <row r="50" spans="7:9" ht="24.75">
      <c r="G50" s="267"/>
      <c r="H50" s="267"/>
      <c r="I50" s="270" t="s">
        <v>190</v>
      </c>
    </row>
    <row r="51" spans="7:9" ht="36.75">
      <c r="G51" s="267"/>
      <c r="H51" s="267"/>
      <c r="I51" s="270" t="s">
        <v>191</v>
      </c>
    </row>
    <row r="52" spans="7:9">
      <c r="G52" s="267"/>
      <c r="H52" s="267"/>
      <c r="I52" s="269" t="s">
        <v>192</v>
      </c>
    </row>
    <row r="53" spans="7:9" ht="24.75">
      <c r="G53" s="267"/>
      <c r="H53" s="267"/>
      <c r="I53" s="270" t="s">
        <v>193</v>
      </c>
    </row>
    <row r="54" spans="7:9">
      <c r="G54" s="267"/>
      <c r="H54" s="267"/>
      <c r="I54" s="269" t="s">
        <v>194</v>
      </c>
    </row>
    <row r="55" spans="7:9">
      <c r="G55" s="267"/>
      <c r="H55" s="267"/>
      <c r="I55" s="270" t="s">
        <v>195</v>
      </c>
    </row>
    <row r="56" spans="7:9" ht="24.75">
      <c r="G56" s="267"/>
      <c r="H56" s="267"/>
      <c r="I56" s="270" t="s">
        <v>196</v>
      </c>
    </row>
    <row r="57" spans="7:9">
      <c r="G57" s="267"/>
      <c r="H57" s="267"/>
      <c r="I57" s="270" t="s">
        <v>197</v>
      </c>
    </row>
    <row r="58" spans="7:9">
      <c r="G58" s="267"/>
      <c r="H58" s="267"/>
      <c r="I58" s="270" t="s">
        <v>198</v>
      </c>
    </row>
    <row r="59" spans="7:9">
      <c r="G59" s="267"/>
      <c r="H59" s="267"/>
      <c r="I59" s="269" t="s">
        <v>199</v>
      </c>
    </row>
    <row r="60" spans="7:9" ht="36.75">
      <c r="G60" s="267"/>
      <c r="H60" s="267"/>
      <c r="I60" s="270" t="s">
        <v>200</v>
      </c>
    </row>
    <row r="61" spans="7:9">
      <c r="G61" s="267"/>
      <c r="H61" s="267"/>
      <c r="I61" s="270" t="s">
        <v>201</v>
      </c>
    </row>
    <row r="62" spans="7:9">
      <c r="G62" s="267"/>
      <c r="H62" s="267"/>
      <c r="I62" s="269" t="s">
        <v>202</v>
      </c>
    </row>
    <row r="63" spans="7:9">
      <c r="G63" s="267"/>
      <c r="H63" s="267"/>
      <c r="I63" s="270" t="s">
        <v>203</v>
      </c>
    </row>
    <row r="64" spans="7:9">
      <c r="G64" s="267"/>
      <c r="H64" s="267"/>
      <c r="I64" s="270" t="s">
        <v>204</v>
      </c>
    </row>
    <row r="65" spans="7:9">
      <c r="G65" s="267"/>
      <c r="H65" s="267"/>
      <c r="I65" s="270" t="s">
        <v>205</v>
      </c>
    </row>
    <row r="66" spans="7:9">
      <c r="G66" s="267"/>
      <c r="H66" s="267"/>
      <c r="I66" s="270" t="s">
        <v>206</v>
      </c>
    </row>
    <row r="67" spans="7:9">
      <c r="G67" s="267"/>
      <c r="H67" s="267"/>
      <c r="I67" s="270" t="s">
        <v>207</v>
      </c>
    </row>
    <row r="68" spans="7:9">
      <c r="G68" s="267"/>
      <c r="H68" s="267"/>
      <c r="I68" s="270" t="s">
        <v>208</v>
      </c>
    </row>
    <row r="69" spans="7:9">
      <c r="G69" s="267"/>
      <c r="H69" s="267"/>
      <c r="I69" s="267"/>
    </row>
    <row r="70" spans="7:9">
      <c r="G70" s="267"/>
      <c r="H70" s="267"/>
      <c r="I70" s="267"/>
    </row>
    <row r="71" spans="7:9">
      <c r="G71" s="267"/>
      <c r="H71" s="267"/>
      <c r="I71" s="267"/>
    </row>
    <row r="72" spans="7:9">
      <c r="G72" s="267"/>
      <c r="H72" s="267"/>
      <c r="I72" s="267"/>
    </row>
    <row r="73" spans="7:9">
      <c r="G73" s="267"/>
      <c r="H73" s="267"/>
      <c r="I73" s="267"/>
    </row>
    <row r="74" spans="7:9">
      <c r="G74" s="267"/>
      <c r="H74" s="267"/>
      <c r="I74" s="267"/>
    </row>
    <row r="75" spans="7:9">
      <c r="G75" s="267"/>
      <c r="H75" s="267"/>
      <c r="I75" s="267"/>
    </row>
    <row r="76" spans="7:9">
      <c r="G76" s="267"/>
      <c r="H76" s="267"/>
      <c r="I76" s="267"/>
    </row>
    <row r="77" spans="7:9">
      <c r="G77" s="267"/>
      <c r="H77" s="267"/>
      <c r="I77" s="267"/>
    </row>
    <row r="78" spans="7:9">
      <c r="G78" s="267"/>
      <c r="H78" s="267"/>
      <c r="I78" s="267"/>
    </row>
    <row r="79" spans="7:9">
      <c r="G79" s="267"/>
      <c r="H79" s="267"/>
      <c r="I79" s="267"/>
    </row>
    <row r="80" spans="7:9">
      <c r="G80" s="267"/>
      <c r="H80" s="267"/>
      <c r="I80" s="267"/>
    </row>
    <row r="81" spans="7:9">
      <c r="G81" s="267"/>
      <c r="H81" s="267"/>
      <c r="I81" s="267"/>
    </row>
    <row r="82" spans="7:9">
      <c r="G82" s="267"/>
      <c r="H82" s="267"/>
      <c r="I82" s="267"/>
    </row>
    <row r="83" spans="7:9">
      <c r="G83" s="267"/>
      <c r="H83" s="267"/>
      <c r="I83" s="267"/>
    </row>
    <row r="84" spans="7:9">
      <c r="G84" s="267"/>
      <c r="H84" s="267"/>
      <c r="I84" s="267"/>
    </row>
    <row r="85" spans="7:9">
      <c r="G85" s="267"/>
      <c r="H85" s="267"/>
      <c r="I85" s="267"/>
    </row>
    <row r="86" spans="7:9">
      <c r="G86" s="267"/>
      <c r="H86" s="267"/>
      <c r="I86" s="267"/>
    </row>
    <row r="87" spans="7:9">
      <c r="G87" s="267"/>
      <c r="H87" s="267"/>
      <c r="I87" s="267"/>
    </row>
    <row r="88" spans="7:9">
      <c r="G88" s="267"/>
      <c r="H88" s="267"/>
      <c r="I88" s="267"/>
    </row>
    <row r="89" spans="7:9">
      <c r="G89" s="267"/>
      <c r="H89" s="267"/>
      <c r="I89" s="267"/>
    </row>
    <row r="90" spans="7:9">
      <c r="G90" s="267"/>
      <c r="H90" s="267"/>
      <c r="I90" s="267"/>
    </row>
    <row r="91" spans="7:9">
      <c r="G91" s="267"/>
      <c r="H91" s="267"/>
      <c r="I91" s="267"/>
    </row>
    <row r="92" spans="7:9">
      <c r="G92" s="267"/>
      <c r="H92" s="267"/>
      <c r="I92" s="267"/>
    </row>
    <row r="93" spans="7:9">
      <c r="G93" s="267"/>
      <c r="H93" s="267"/>
      <c r="I93" s="267"/>
    </row>
    <row r="94" spans="7:9">
      <c r="G94" s="267"/>
      <c r="H94" s="267"/>
      <c r="I94" s="267"/>
    </row>
    <row r="95" spans="7:9">
      <c r="G95" s="267"/>
      <c r="H95" s="267"/>
      <c r="I95" s="267"/>
    </row>
    <row r="96" spans="7:9">
      <c r="G96" s="267"/>
      <c r="H96" s="267"/>
      <c r="I96" s="267"/>
    </row>
    <row r="97" spans="7:9">
      <c r="G97" s="267"/>
      <c r="H97" s="267"/>
      <c r="I97" s="267"/>
    </row>
    <row r="98" spans="7:9">
      <c r="G98" s="267"/>
      <c r="H98" s="267"/>
      <c r="I98" s="267"/>
    </row>
    <row r="99" spans="7:9">
      <c r="G99" s="267"/>
      <c r="H99" s="267"/>
      <c r="I99" s="267"/>
    </row>
    <row r="100" spans="7:9">
      <c r="G100" s="267"/>
      <c r="H100" s="267"/>
      <c r="I100" s="267"/>
    </row>
    <row r="101" spans="7:9">
      <c r="G101" s="267"/>
      <c r="H101" s="267"/>
      <c r="I101" s="267"/>
    </row>
    <row r="102" spans="7:9">
      <c r="G102" s="267"/>
      <c r="H102" s="267"/>
      <c r="I102" s="267"/>
    </row>
    <row r="103" spans="7:9">
      <c r="G103" s="267"/>
      <c r="H103" s="267"/>
      <c r="I103" s="267"/>
    </row>
    <row r="104" spans="7:9">
      <c r="G104" s="267"/>
      <c r="H104" s="267"/>
      <c r="I104" s="267"/>
    </row>
    <row r="105" spans="7:9">
      <c r="G105" s="267"/>
      <c r="H105" s="267"/>
      <c r="I105" s="267"/>
    </row>
    <row r="106" spans="7:9">
      <c r="G106" s="267"/>
      <c r="H106" s="267"/>
      <c r="I106" s="267"/>
    </row>
    <row r="107" spans="7:9">
      <c r="G107" s="267"/>
      <c r="H107" s="267"/>
      <c r="I107" s="267"/>
    </row>
    <row r="108" spans="7:9">
      <c r="G108" s="267"/>
      <c r="H108" s="267"/>
      <c r="I108" s="267"/>
    </row>
    <row r="109" spans="7:9">
      <c r="G109" s="267"/>
      <c r="H109" s="267"/>
      <c r="I109" s="267"/>
    </row>
    <row r="110" spans="7:9">
      <c r="G110" s="267"/>
      <c r="H110" s="267"/>
      <c r="I110" s="267"/>
    </row>
    <row r="111" spans="7:9">
      <c r="G111" s="267"/>
      <c r="H111" s="267"/>
      <c r="I111" s="267"/>
    </row>
    <row r="112" spans="7:9">
      <c r="G112" s="267"/>
      <c r="H112" s="267"/>
      <c r="I112" s="267"/>
    </row>
    <row r="113" spans="7:9">
      <c r="G113" s="267"/>
      <c r="H113" s="267"/>
      <c r="I113" s="267"/>
    </row>
    <row r="114" spans="7:9">
      <c r="G114" s="267"/>
      <c r="H114" s="267"/>
      <c r="I114" s="267"/>
    </row>
    <row r="115" spans="7:9">
      <c r="G115" s="267"/>
      <c r="H115" s="267"/>
      <c r="I115" s="267"/>
    </row>
    <row r="116" spans="7:9">
      <c r="G116" s="267"/>
      <c r="H116" s="267"/>
      <c r="I116" s="267"/>
    </row>
    <row r="117" spans="7:9">
      <c r="G117" s="267"/>
      <c r="H117" s="267"/>
      <c r="I117" s="267"/>
    </row>
    <row r="118" spans="7:9">
      <c r="G118" s="267"/>
      <c r="H118" s="267"/>
      <c r="I118" s="267"/>
    </row>
    <row r="119" spans="7:9">
      <c r="G119" s="267"/>
      <c r="H119" s="267"/>
      <c r="I119" s="267"/>
    </row>
    <row r="120" spans="7:9">
      <c r="G120" s="267"/>
      <c r="H120" s="267"/>
      <c r="I120" s="267"/>
    </row>
    <row r="121" spans="7:9">
      <c r="G121" s="267"/>
      <c r="H121" s="267"/>
      <c r="I121" s="267"/>
    </row>
    <row r="122" spans="7:9">
      <c r="G122" s="267"/>
      <c r="H122" s="267"/>
      <c r="I122" s="267"/>
    </row>
    <row r="123" spans="7:9">
      <c r="G123" s="267"/>
      <c r="H123" s="267"/>
      <c r="I123" s="267"/>
    </row>
    <row r="124" spans="7:9">
      <c r="G124" s="267"/>
      <c r="H124" s="267"/>
      <c r="I124" s="267"/>
    </row>
    <row r="125" spans="7:9">
      <c r="G125" s="267"/>
      <c r="H125" s="267"/>
      <c r="I125" s="267"/>
    </row>
    <row r="126" spans="7:9">
      <c r="G126" s="267"/>
      <c r="H126" s="267"/>
      <c r="I126" s="267"/>
    </row>
    <row r="127" spans="7:9">
      <c r="G127" s="267"/>
      <c r="H127" s="267"/>
      <c r="I127" s="267"/>
    </row>
    <row r="128" spans="7:9">
      <c r="G128" s="267"/>
      <c r="H128" s="267"/>
      <c r="I128" s="267"/>
    </row>
    <row r="129" spans="7:9">
      <c r="G129" s="267"/>
      <c r="H129" s="267"/>
      <c r="I129" s="267"/>
    </row>
    <row r="130" spans="7:9">
      <c r="G130" s="267"/>
      <c r="H130" s="267"/>
      <c r="I130" s="267"/>
    </row>
    <row r="131" spans="7:9">
      <c r="G131" s="267"/>
      <c r="H131" s="267"/>
      <c r="I131" s="267"/>
    </row>
    <row r="132" spans="7:9">
      <c r="G132" s="267"/>
      <c r="H132" s="267"/>
      <c r="I132" s="267"/>
    </row>
    <row r="133" spans="7:9">
      <c r="G133" s="267"/>
      <c r="H133" s="267"/>
      <c r="I133" s="267"/>
    </row>
    <row r="134" spans="7:9">
      <c r="G134" s="267"/>
      <c r="H134" s="267"/>
      <c r="I134" s="267"/>
    </row>
    <row r="135" spans="7:9">
      <c r="G135" s="267"/>
      <c r="H135" s="267"/>
      <c r="I135" s="267"/>
    </row>
    <row r="136" spans="7:9">
      <c r="G136" s="267"/>
      <c r="H136" s="267"/>
      <c r="I136" s="267"/>
    </row>
    <row r="137" spans="7:9">
      <c r="G137" s="267"/>
      <c r="H137" s="267"/>
      <c r="I137" s="267"/>
    </row>
    <row r="138" spans="7:9">
      <c r="G138" s="267"/>
      <c r="H138" s="267"/>
      <c r="I138" s="267"/>
    </row>
    <row r="139" spans="7:9">
      <c r="G139" s="267"/>
      <c r="H139" s="267"/>
      <c r="I139" s="267"/>
    </row>
    <row r="140" spans="7:9">
      <c r="G140" s="267"/>
      <c r="H140" s="267"/>
      <c r="I140" s="267"/>
    </row>
    <row r="141" spans="7:9">
      <c r="G141" s="267"/>
      <c r="H141" s="267"/>
      <c r="I141" s="267"/>
    </row>
    <row r="142" spans="7:9">
      <c r="G142" s="267"/>
      <c r="H142" s="267"/>
      <c r="I142" s="267"/>
    </row>
    <row r="143" spans="7:9">
      <c r="G143" s="267"/>
      <c r="H143" s="267"/>
      <c r="I143" s="267"/>
    </row>
    <row r="144" spans="7:9">
      <c r="G144" s="267"/>
      <c r="H144" s="267"/>
      <c r="I144" s="267"/>
    </row>
    <row r="145" spans="7:9">
      <c r="G145" s="267"/>
      <c r="H145" s="267"/>
      <c r="I145" s="267"/>
    </row>
    <row r="146" spans="7:9">
      <c r="G146" s="267"/>
      <c r="H146" s="267"/>
      <c r="I146" s="267"/>
    </row>
    <row r="147" spans="7:9">
      <c r="G147" s="267"/>
      <c r="H147" s="267"/>
      <c r="I147" s="267"/>
    </row>
    <row r="148" spans="7:9">
      <c r="G148" s="267"/>
      <c r="H148" s="267"/>
      <c r="I148" s="267"/>
    </row>
    <row r="149" spans="7:9">
      <c r="G149" s="267"/>
      <c r="H149" s="267"/>
      <c r="I149" s="267"/>
    </row>
    <row r="150" spans="7:9">
      <c r="G150" s="267"/>
      <c r="H150" s="267"/>
      <c r="I150" s="267"/>
    </row>
    <row r="151" spans="7:9">
      <c r="G151" s="267"/>
      <c r="H151" s="267"/>
      <c r="I151" s="267"/>
    </row>
    <row r="152" spans="7:9">
      <c r="G152" s="267"/>
      <c r="H152" s="267"/>
      <c r="I152" s="267"/>
    </row>
    <row r="153" spans="7:9">
      <c r="G153" s="267"/>
      <c r="H153" s="267"/>
      <c r="I153" s="267"/>
    </row>
    <row r="154" spans="7:9">
      <c r="G154" s="267"/>
      <c r="H154" s="267"/>
      <c r="I154" s="267"/>
    </row>
    <row r="155" spans="7:9">
      <c r="G155" s="267"/>
      <c r="H155" s="267"/>
      <c r="I155" s="267"/>
    </row>
    <row r="156" spans="7:9">
      <c r="G156" s="267"/>
      <c r="H156" s="267"/>
      <c r="I156" s="267"/>
    </row>
    <row r="157" spans="7:9">
      <c r="G157" s="267"/>
      <c r="H157" s="267"/>
      <c r="I157" s="267"/>
    </row>
    <row r="158" spans="7:9">
      <c r="G158" s="267"/>
      <c r="H158" s="267"/>
      <c r="I158" s="267"/>
    </row>
    <row r="159" spans="7:9">
      <c r="G159" s="267"/>
      <c r="H159" s="267"/>
      <c r="I159" s="267"/>
    </row>
    <row r="160" spans="7:9">
      <c r="G160" s="267"/>
      <c r="H160" s="267"/>
      <c r="I160" s="267"/>
    </row>
    <row r="161" spans="7:9">
      <c r="G161" s="267"/>
      <c r="H161" s="267"/>
      <c r="I161" s="267"/>
    </row>
    <row r="162" spans="7:9">
      <c r="G162" s="267"/>
      <c r="H162" s="267"/>
      <c r="I162" s="267"/>
    </row>
    <row r="163" spans="7:9">
      <c r="G163" s="267"/>
      <c r="H163" s="267"/>
      <c r="I163" s="267"/>
    </row>
    <row r="164" spans="7:9">
      <c r="G164" s="267"/>
      <c r="H164" s="267"/>
      <c r="I164" s="267"/>
    </row>
    <row r="165" spans="7:9">
      <c r="G165" s="267"/>
      <c r="H165" s="267"/>
      <c r="I165" s="267"/>
    </row>
    <row r="166" spans="7:9">
      <c r="G166" s="267"/>
      <c r="H166" s="267"/>
      <c r="I166" s="267"/>
    </row>
    <row r="167" spans="7:9">
      <c r="G167" s="267"/>
      <c r="H167" s="267"/>
      <c r="I167" s="267"/>
    </row>
    <row r="168" spans="7:9">
      <c r="G168" s="267"/>
      <c r="H168" s="267"/>
      <c r="I168" s="267"/>
    </row>
    <row r="169" spans="7:9">
      <c r="G169" s="267"/>
      <c r="H169" s="267"/>
      <c r="I169" s="267"/>
    </row>
    <row r="170" spans="7:9">
      <c r="G170" s="267"/>
      <c r="H170" s="267"/>
      <c r="I170" s="267"/>
    </row>
  </sheetData>
  <mergeCells count="1">
    <mergeCell ref="A1:F1"/>
  </mergeCells>
  <hyperlinks>
    <hyperlink ref="I19"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2"/>
  <dimension ref="A1:P18"/>
  <sheetViews>
    <sheetView workbookViewId="0">
      <selection activeCell="E34" sqref="E34"/>
    </sheetView>
  </sheetViews>
  <sheetFormatPr defaultRowHeight="15"/>
  <cols>
    <col min="1" max="1" width="35.140625" customWidth="1"/>
  </cols>
  <sheetData>
    <row r="1" spans="1:16" ht="26.25">
      <c r="A1" s="491" t="s">
        <v>31</v>
      </c>
      <c r="B1" s="492"/>
      <c r="C1" s="492"/>
      <c r="D1" s="492"/>
      <c r="E1" s="492"/>
      <c r="F1" s="492"/>
      <c r="G1" s="492"/>
      <c r="H1" s="492"/>
      <c r="I1" s="492"/>
      <c r="J1" s="492"/>
      <c r="K1" s="9" t="s">
        <v>39</v>
      </c>
    </row>
    <row r="2" spans="1:16">
      <c r="A2" s="493" t="s">
        <v>42</v>
      </c>
      <c r="B2" s="493"/>
      <c r="C2" s="493"/>
      <c r="D2" s="493"/>
      <c r="E2" s="493"/>
      <c r="F2" s="493"/>
      <c r="G2" s="493"/>
      <c r="H2" s="493"/>
      <c r="I2" s="493"/>
      <c r="J2" s="493"/>
    </row>
    <row r="3" spans="1:16">
      <c r="A3" s="51" t="s">
        <v>38</v>
      </c>
      <c r="B3" s="52"/>
      <c r="C3" s="52"/>
      <c r="D3" s="52"/>
      <c r="E3" s="52"/>
      <c r="F3" s="52"/>
      <c r="G3" s="52"/>
      <c r="H3" s="52"/>
      <c r="I3" s="52"/>
      <c r="J3" s="52"/>
    </row>
    <row r="4" spans="1:16">
      <c r="A4" s="52" t="s">
        <v>21</v>
      </c>
      <c r="B4" s="52"/>
      <c r="C4" s="52"/>
      <c r="D4" s="52"/>
      <c r="E4" s="52"/>
      <c r="F4" s="52"/>
      <c r="G4" s="52"/>
      <c r="H4" s="52"/>
      <c r="I4" s="52"/>
      <c r="J4" s="52"/>
    </row>
    <row r="5" spans="1:16" ht="15.75" thickBot="1"/>
    <row r="6" spans="1:16" ht="21">
      <c r="A6" t="s">
        <v>40</v>
      </c>
      <c r="B6" s="496" t="s">
        <v>28</v>
      </c>
      <c r="C6" s="497"/>
      <c r="D6" s="498"/>
      <c r="E6" s="494" t="s">
        <v>30</v>
      </c>
      <c r="F6" s="494"/>
      <c r="G6" s="495"/>
      <c r="H6" s="489" t="s">
        <v>14</v>
      </c>
      <c r="I6" s="489"/>
      <c r="J6" s="490"/>
    </row>
    <row r="7" spans="1:16" ht="30.75" thickBot="1">
      <c r="B7" s="11" t="s">
        <v>37</v>
      </c>
      <c r="C7" s="12" t="s">
        <v>34</v>
      </c>
      <c r="D7" s="13" t="s">
        <v>35</v>
      </c>
      <c r="E7" s="25" t="s">
        <v>37</v>
      </c>
      <c r="F7" s="26" t="s">
        <v>34</v>
      </c>
      <c r="G7" s="27" t="s">
        <v>35</v>
      </c>
      <c r="H7" s="38" t="s">
        <v>37</v>
      </c>
      <c r="I7" s="39" t="s">
        <v>34</v>
      </c>
      <c r="J7" s="40" t="s">
        <v>35</v>
      </c>
    </row>
    <row r="8" spans="1:16">
      <c r="A8" s="53" t="s">
        <v>29</v>
      </c>
      <c r="B8" s="14">
        <v>7.1527777777777787E-2</v>
      </c>
      <c r="C8" s="15">
        <v>0.28750000000000003</v>
      </c>
      <c r="D8" s="16">
        <v>0.17847222222222223</v>
      </c>
      <c r="E8" s="28">
        <v>6.6666666666666666E-2</v>
      </c>
      <c r="F8" s="29">
        <v>0.26805555555555555</v>
      </c>
      <c r="G8" s="30">
        <v>0.16666666666666666</v>
      </c>
      <c r="H8" s="41">
        <v>6.1111111111111116E-2</v>
      </c>
      <c r="I8" s="42">
        <v>0.24791666666666667</v>
      </c>
      <c r="J8" s="43">
        <v>0.15416666666666667</v>
      </c>
    </row>
    <row r="9" spans="1:16">
      <c r="A9" s="54" t="s">
        <v>22</v>
      </c>
      <c r="B9" s="17">
        <v>8.2638888888888887E-2</v>
      </c>
      <c r="C9" s="18">
        <v>0.33263888888888887</v>
      </c>
      <c r="D9" s="19">
        <v>0.20694444444444446</v>
      </c>
      <c r="E9" s="31">
        <v>7.7083333333333337E-2</v>
      </c>
      <c r="F9" s="32">
        <v>0.31041666666666667</v>
      </c>
      <c r="G9" s="33">
        <v>0.19305555555555554</v>
      </c>
      <c r="H9" s="44">
        <v>7.0833333333333331E-2</v>
      </c>
      <c r="I9" s="45">
        <v>0.28680555555555554</v>
      </c>
      <c r="J9" s="46">
        <v>0.17777777777777778</v>
      </c>
    </row>
    <row r="10" spans="1:16">
      <c r="A10" s="54" t="s">
        <v>23</v>
      </c>
      <c r="B10" s="17">
        <v>4.7916666666666663E-2</v>
      </c>
      <c r="C10" s="20"/>
      <c r="D10" s="19">
        <v>0.15972222222222224</v>
      </c>
      <c r="E10" s="31">
        <v>4.5138888888888888E-2</v>
      </c>
      <c r="F10" s="32">
        <v>0.2388888888888889</v>
      </c>
      <c r="G10" s="33">
        <v>0.14930555555555555</v>
      </c>
      <c r="H10" s="44">
        <v>4.0972222222222222E-2</v>
      </c>
      <c r="I10" s="45">
        <v>0.22013888888888888</v>
      </c>
      <c r="J10" s="46">
        <v>0.13749999999999998</v>
      </c>
    </row>
    <row r="11" spans="1:16">
      <c r="A11" s="54" t="s">
        <v>24</v>
      </c>
      <c r="B11" s="17">
        <v>6.1805555555555558E-2</v>
      </c>
      <c r="C11" s="18">
        <v>0.33263888888888887</v>
      </c>
      <c r="D11" s="19">
        <v>0.20694444444444446</v>
      </c>
      <c r="E11" s="31">
        <v>5.7638888888888885E-2</v>
      </c>
      <c r="F11" s="32">
        <v>0.31041666666666667</v>
      </c>
      <c r="G11" s="33">
        <v>0.19305555555555554</v>
      </c>
      <c r="H11" s="44">
        <v>5.347222222222222E-2</v>
      </c>
      <c r="I11" s="45">
        <v>0.28680555555555554</v>
      </c>
      <c r="J11" s="46">
        <v>0.17777777777777778</v>
      </c>
    </row>
    <row r="12" spans="1:16">
      <c r="A12" s="54" t="s">
        <v>25</v>
      </c>
      <c r="B12" s="17">
        <v>2.9166666666666664E-2</v>
      </c>
      <c r="C12" s="20"/>
      <c r="D12" s="21"/>
      <c r="E12" s="31">
        <v>2.7083333333333334E-2</v>
      </c>
      <c r="F12" s="32">
        <v>0.21666666666666667</v>
      </c>
      <c r="G12" s="34"/>
      <c r="H12" s="44">
        <v>2.4999999999999998E-2</v>
      </c>
      <c r="I12" s="45">
        <v>0.19999999999999998</v>
      </c>
      <c r="J12" s="47"/>
      <c r="M12" s="10"/>
      <c r="O12" s="10"/>
      <c r="P12" s="10"/>
    </row>
    <row r="13" spans="1:16">
      <c r="A13" s="54" t="s">
        <v>41</v>
      </c>
      <c r="B13" s="17">
        <v>6.1805555555555558E-2</v>
      </c>
      <c r="C13" s="18">
        <v>0.33263888888888887</v>
      </c>
      <c r="D13" s="19">
        <v>0.20694444444444446</v>
      </c>
      <c r="E13" s="31">
        <v>5.7638888888888885E-2</v>
      </c>
      <c r="F13" s="32">
        <v>0.31041666666666667</v>
      </c>
      <c r="G13" s="33">
        <v>0.19305555555555554</v>
      </c>
      <c r="H13" s="44">
        <v>5.347222222222222E-2</v>
      </c>
      <c r="I13" s="45">
        <v>0.28680555555555554</v>
      </c>
      <c r="J13" s="46">
        <v>0.17777777777777778</v>
      </c>
    </row>
    <row r="14" spans="1:16">
      <c r="A14" s="54" t="s">
        <v>36</v>
      </c>
      <c r="B14" s="17">
        <v>1.2499999999999999E-2</v>
      </c>
      <c r="C14" s="20"/>
      <c r="D14" s="21"/>
      <c r="E14" s="31">
        <v>1.1805555555555555E-2</v>
      </c>
      <c r="F14" s="32">
        <v>0.20833333333333334</v>
      </c>
      <c r="G14" s="34"/>
      <c r="H14" s="44">
        <v>1.0416666666666666E-2</v>
      </c>
      <c r="I14" s="45">
        <v>0.1875</v>
      </c>
      <c r="J14" s="47"/>
    </row>
    <row r="15" spans="1:16" ht="15.75" thickBot="1">
      <c r="A15" s="55" t="s">
        <v>26</v>
      </c>
      <c r="B15" s="22">
        <v>2.0833333333333332E-2</v>
      </c>
      <c r="C15" s="23">
        <v>0.33263888888888887</v>
      </c>
      <c r="D15" s="24">
        <v>0.20694444444444446</v>
      </c>
      <c r="E15" s="35">
        <v>1.9444444444444445E-2</v>
      </c>
      <c r="F15" s="36">
        <v>0.31041666666666667</v>
      </c>
      <c r="G15" s="37">
        <v>0.19305555555555554</v>
      </c>
      <c r="H15" s="48">
        <v>1.8055555555555557E-2</v>
      </c>
      <c r="I15" s="49">
        <v>0.28680555555555554</v>
      </c>
      <c r="J15" s="50">
        <v>0.17777777777777778</v>
      </c>
    </row>
    <row r="16" spans="1:16">
      <c r="A16" s="8" t="s">
        <v>33</v>
      </c>
      <c r="B16" s="2"/>
      <c r="C16" s="2"/>
      <c r="D16" s="2"/>
      <c r="E16" s="2"/>
      <c r="F16" s="2"/>
      <c r="G16" s="2"/>
      <c r="H16" s="2"/>
      <c r="I16" s="2"/>
      <c r="J16" s="2"/>
    </row>
    <row r="17" spans="1:13">
      <c r="A17" t="s">
        <v>27</v>
      </c>
      <c r="M17" s="10"/>
    </row>
    <row r="18" spans="1:13">
      <c r="A18" t="s">
        <v>32</v>
      </c>
    </row>
  </sheetData>
  <mergeCells count="5">
    <mergeCell ref="H6:J6"/>
    <mergeCell ref="A1:J1"/>
    <mergeCell ref="A2:J2"/>
    <mergeCell ref="E6:G6"/>
    <mergeCell ref="B6:D6"/>
  </mergeCells>
  <hyperlinks>
    <hyperlink ref="K1" r:id="rId1"/>
  </hyperlinks>
  <pageMargins left="0.7" right="0.7" top="0.75" bottom="0.75" header="0.3" footer="0.3"/>
  <pageSetup orientation="landscape" r:id="rId2"/>
</worksheet>
</file>

<file path=xl/worksheets/sheet4.xml><?xml version="1.0" encoding="utf-8"?>
<worksheet xmlns="http://schemas.openxmlformats.org/spreadsheetml/2006/main" xmlns:r="http://schemas.openxmlformats.org/officeDocument/2006/relationships">
  <sheetPr>
    <tabColor rgb="FF00B050"/>
  </sheetPr>
  <dimension ref="A1:F15"/>
  <sheetViews>
    <sheetView workbookViewId="0">
      <selection activeCell="C9" sqref="C9"/>
    </sheetView>
  </sheetViews>
  <sheetFormatPr defaultRowHeight="15"/>
  <cols>
    <col min="1" max="1" width="16" style="267" customWidth="1"/>
    <col min="2" max="2" width="9.140625" style="267"/>
    <col min="3" max="3" width="82.7109375" style="267" customWidth="1"/>
    <col min="4" max="4" width="21.85546875" style="267" customWidth="1"/>
    <col min="5" max="5" width="44.28515625" style="267" customWidth="1"/>
    <col min="6" max="6" width="50.42578125" style="267" customWidth="1"/>
    <col min="7" max="16384" width="9.140625" style="267"/>
  </cols>
  <sheetData>
    <row r="1" spans="1:6">
      <c r="A1" s="267" t="s">
        <v>145</v>
      </c>
    </row>
    <row r="3" spans="1:6">
      <c r="A3" s="267" t="s">
        <v>146</v>
      </c>
      <c r="C3" s="267" t="s">
        <v>148</v>
      </c>
    </row>
    <row r="4" spans="1:6">
      <c r="D4" s="268">
        <v>41536</v>
      </c>
      <c r="E4" s="268">
        <v>41537</v>
      </c>
      <c r="F4" s="268">
        <v>41538</v>
      </c>
    </row>
    <row r="5" spans="1:6" ht="270">
      <c r="A5" s="267" t="s">
        <v>156</v>
      </c>
      <c r="C5" s="106" t="s">
        <v>157</v>
      </c>
      <c r="D5" s="106" t="s">
        <v>147</v>
      </c>
      <c r="E5" s="106" t="s">
        <v>159</v>
      </c>
      <c r="F5" s="106" t="s">
        <v>160</v>
      </c>
    </row>
    <row r="6" spans="1:6">
      <c r="A6" s="267" t="s">
        <v>149</v>
      </c>
      <c r="C6" s="267" t="s">
        <v>150</v>
      </c>
    </row>
    <row r="7" spans="1:6">
      <c r="C7" s="267" t="s">
        <v>161</v>
      </c>
    </row>
    <row r="8" spans="1:6">
      <c r="C8" s="267" t="s">
        <v>151</v>
      </c>
    </row>
    <row r="9" spans="1:6">
      <c r="C9" s="267" t="s">
        <v>245</v>
      </c>
    </row>
    <row r="10" spans="1:6">
      <c r="C10" s="267" t="s">
        <v>152</v>
      </c>
    </row>
    <row r="11" spans="1:6">
      <c r="C11" s="267" t="s">
        <v>153</v>
      </c>
    </row>
    <row r="12" spans="1:6">
      <c r="C12" s="267" t="s">
        <v>154</v>
      </c>
    </row>
    <row r="13" spans="1:6">
      <c r="C13" s="267" t="s">
        <v>155</v>
      </c>
    </row>
    <row r="15" spans="1:6">
      <c r="C15" s="267" t="s">
        <v>158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FF0000"/>
  </sheetPr>
  <dimension ref="A1:Y200"/>
  <sheetViews>
    <sheetView showGridLines="0" workbookViewId="0">
      <selection activeCell="V41" sqref="V41"/>
    </sheetView>
  </sheetViews>
  <sheetFormatPr defaultRowHeight="15"/>
  <cols>
    <col min="1" max="1" width="10.7109375" bestFit="1" customWidth="1"/>
  </cols>
  <sheetData>
    <row r="1" spans="1:25">
      <c r="B1" t="s">
        <v>212</v>
      </c>
      <c r="C1" t="s">
        <v>213</v>
      </c>
      <c r="D1" t="s">
        <v>214</v>
      </c>
      <c r="E1" t="s">
        <v>215</v>
      </c>
      <c r="F1" t="s">
        <v>216</v>
      </c>
      <c r="G1" t="s">
        <v>217</v>
      </c>
      <c r="U1" t="s">
        <v>225</v>
      </c>
    </row>
    <row r="2" spans="1:25">
      <c r="A2" s="286"/>
      <c r="B2" t="str">
        <f>IF(Training!AH7="","",Training!AH7)</f>
        <v/>
      </c>
      <c r="X2" t="s">
        <v>230</v>
      </c>
      <c r="Y2" t="s">
        <v>231</v>
      </c>
    </row>
    <row r="3" spans="1:25">
      <c r="A3" s="286"/>
      <c r="B3" t="str">
        <f>IF(Training!AH8="","",Training!AH8)</f>
        <v/>
      </c>
      <c r="V3">
        <v>65</v>
      </c>
      <c r="W3" t="s">
        <v>229</v>
      </c>
      <c r="X3">
        <v>2</v>
      </c>
      <c r="Y3">
        <v>1</v>
      </c>
    </row>
    <row r="4" spans="1:25">
      <c r="A4" s="286"/>
      <c r="B4" t="str">
        <f>IF(Training!AH9="","",Training!AH9)</f>
        <v/>
      </c>
      <c r="V4">
        <v>63</v>
      </c>
      <c r="W4" t="s">
        <v>232</v>
      </c>
      <c r="X4">
        <v>1.6</v>
      </c>
      <c r="Y4">
        <v>1</v>
      </c>
    </row>
    <row r="5" spans="1:25">
      <c r="A5" s="286"/>
      <c r="B5" t="str">
        <f>IF(Training!AH10="","",Training!AH10)</f>
        <v/>
      </c>
      <c r="V5">
        <v>61</v>
      </c>
      <c r="W5" t="s">
        <v>228</v>
      </c>
      <c r="X5">
        <v>1.6</v>
      </c>
      <c r="Y5">
        <v>1</v>
      </c>
    </row>
    <row r="6" spans="1:25">
      <c r="A6" s="286"/>
      <c r="B6" t="str">
        <f>IF(Training!AH11="","",Training!AH11)</f>
        <v/>
      </c>
      <c r="V6">
        <v>60</v>
      </c>
      <c r="W6" t="s">
        <v>227</v>
      </c>
      <c r="X6">
        <v>1.6</v>
      </c>
      <c r="Y6">
        <v>1</v>
      </c>
    </row>
    <row r="7" spans="1:25">
      <c r="A7" s="286"/>
      <c r="B7" t="str">
        <f>IF(Training!AH12="","",Training!AH12)</f>
        <v/>
      </c>
      <c r="V7">
        <v>59</v>
      </c>
      <c r="W7" t="s">
        <v>226</v>
      </c>
      <c r="X7">
        <v>1.6</v>
      </c>
      <c r="Y7">
        <v>1</v>
      </c>
    </row>
    <row r="8" spans="1:25">
      <c r="A8" s="286"/>
      <c r="B8" t="str">
        <f>IF(Training!AH13="","",Training!AH13)</f>
        <v/>
      </c>
      <c r="V8">
        <v>57</v>
      </c>
      <c r="W8" t="s">
        <v>233</v>
      </c>
      <c r="X8">
        <v>1.6</v>
      </c>
      <c r="Y8">
        <v>1</v>
      </c>
    </row>
    <row r="9" spans="1:25">
      <c r="A9" s="286"/>
      <c r="B9">
        <f>IF(Training!AH14="","",Training!AH14)</f>
        <v>18.78</v>
      </c>
      <c r="V9">
        <v>50</v>
      </c>
      <c r="W9" t="s">
        <v>229</v>
      </c>
      <c r="X9">
        <v>2</v>
      </c>
      <c r="Y9">
        <v>1</v>
      </c>
    </row>
    <row r="10" spans="1:25">
      <c r="A10" s="286"/>
      <c r="B10" t="str">
        <f>IF(Training!AH15="","",Training!AH15)</f>
        <v/>
      </c>
    </row>
    <row r="11" spans="1:25">
      <c r="A11" s="286"/>
      <c r="B11">
        <f>IF(Training!AH16="","",Training!AH16)</f>
        <v>6.63</v>
      </c>
    </row>
    <row r="12" spans="1:25">
      <c r="A12" s="286"/>
      <c r="B12">
        <f>IF(Training!AH17="","",Training!AH17)</f>
        <v>12.71</v>
      </c>
    </row>
    <row r="13" spans="1:25">
      <c r="A13" s="286"/>
      <c r="B13" t="str">
        <f>IF(Training!AH18="","",Training!AH18)</f>
        <v/>
      </c>
    </row>
    <row r="14" spans="1:25">
      <c r="A14" s="286"/>
      <c r="B14" t="str">
        <f>IF(Training!AH19="","",Training!AH19)</f>
        <v/>
      </c>
    </row>
    <row r="15" spans="1:25">
      <c r="A15" s="286"/>
      <c r="B15">
        <f>IF(Training!AH20="","",Training!AH20)</f>
        <v>15.44</v>
      </c>
    </row>
    <row r="16" spans="1:25">
      <c r="A16" s="286"/>
      <c r="B16" t="str">
        <f>IF(Training!AH21="","",Training!AH21)</f>
        <v/>
      </c>
    </row>
    <row r="17" spans="1:2">
      <c r="A17" s="286"/>
      <c r="B17" t="str">
        <f>IF(Training!AH22="","",Training!AH22)</f>
        <v/>
      </c>
    </row>
    <row r="18" spans="1:2">
      <c r="A18" s="286"/>
      <c r="B18">
        <f>IF(Training!AH23="","",Training!AH23)</f>
        <v>19.78</v>
      </c>
    </row>
    <row r="19" spans="1:2">
      <c r="A19" s="286"/>
      <c r="B19" t="str">
        <f>IF(Training!AH24="","",Training!AH24)</f>
        <v/>
      </c>
    </row>
    <row r="20" spans="1:2">
      <c r="A20" s="286"/>
      <c r="B20" t="str">
        <f>IF(Training!AH25="","",Training!AH25)</f>
        <v/>
      </c>
    </row>
    <row r="21" spans="1:2">
      <c r="A21" s="286"/>
      <c r="B21" t="str">
        <f>IF(Training!AH26="","",Training!AH26)</f>
        <v/>
      </c>
    </row>
    <row r="22" spans="1:2">
      <c r="A22" s="286"/>
      <c r="B22" t="str">
        <f>IF(Training!AH27="","",Training!AH27)</f>
        <v/>
      </c>
    </row>
    <row r="23" spans="1:2">
      <c r="A23" s="286"/>
      <c r="B23" t="str">
        <f>IF(Training!AH28="","",Training!AH28)</f>
        <v/>
      </c>
    </row>
    <row r="24" spans="1:2">
      <c r="A24" s="286"/>
      <c r="B24" t="str">
        <f>IF(Training!AH29="","",Training!AH29)</f>
        <v/>
      </c>
    </row>
    <row r="25" spans="1:2">
      <c r="A25" s="286"/>
      <c r="B25" t="str">
        <f>IF(Training!AH30="","",Training!AH30)</f>
        <v/>
      </c>
    </row>
    <row r="26" spans="1:2">
      <c r="A26" s="286"/>
      <c r="B26" t="str">
        <f>IF(Training!AH31="","",Training!AH31)</f>
        <v/>
      </c>
    </row>
    <row r="27" spans="1:2">
      <c r="A27" s="286"/>
      <c r="B27" t="str">
        <f>IF(Training!AH32="","",Training!AH32)</f>
        <v/>
      </c>
    </row>
    <row r="28" spans="1:2">
      <c r="A28" s="286"/>
      <c r="B28" t="str">
        <f>IF(Training!AH33="","",Training!AH33)</f>
        <v/>
      </c>
    </row>
    <row r="29" spans="1:2">
      <c r="A29" s="286"/>
      <c r="B29" t="str">
        <f>IF(Training!AH34="","",Training!AH34)</f>
        <v/>
      </c>
    </row>
    <row r="30" spans="1:2">
      <c r="A30" s="286"/>
      <c r="B30" t="str">
        <f>IF(Training!AH35="","",Training!AH35)</f>
        <v/>
      </c>
    </row>
    <row r="31" spans="1:2">
      <c r="A31" s="286"/>
      <c r="B31" t="str">
        <f>IF(Training!AH36="","",Training!AH36)</f>
        <v/>
      </c>
    </row>
    <row r="32" spans="1:2">
      <c r="A32" s="286"/>
      <c r="B32" t="str">
        <f>IF(Training!AH37="","",Training!AH37)</f>
        <v/>
      </c>
    </row>
    <row r="33" spans="1:7">
      <c r="A33" s="286"/>
      <c r="B33" t="str">
        <f>IF(Training!AH38="","",Training!AH38)</f>
        <v/>
      </c>
    </row>
    <row r="34" spans="1:7">
      <c r="A34" s="286"/>
      <c r="B34" t="str">
        <f>IF(Training!AH39="","",Training!AH39)</f>
        <v/>
      </c>
    </row>
    <row r="35" spans="1:7">
      <c r="A35" s="286"/>
      <c r="B35" t="str">
        <f>IF(Training!AH40="","",Training!AH40)</f>
        <v/>
      </c>
    </row>
    <row r="36" spans="1:7">
      <c r="A36" s="286"/>
      <c r="B36" t="str">
        <f>IF(Training!AH41="","",Training!AH41)</f>
        <v/>
      </c>
    </row>
    <row r="37" spans="1:7">
      <c r="A37" s="286"/>
      <c r="B37" t="str">
        <f>IF(Training!AH42="","",Training!AH42)</f>
        <v/>
      </c>
    </row>
    <row r="38" spans="1:7">
      <c r="A38" s="286"/>
      <c r="B38" t="str">
        <f>IF(Training!AH43="","",Training!AH43)</f>
        <v/>
      </c>
    </row>
    <row r="39" spans="1:7">
      <c r="A39" s="286"/>
      <c r="B39" t="str">
        <f>IF(Training!AH44="","",Training!AH44)</f>
        <v/>
      </c>
      <c r="G39" s="285"/>
    </row>
    <row r="40" spans="1:7">
      <c r="A40" s="286"/>
      <c r="B40" t="str">
        <f>IF(Training!AH45="","",Training!AH45)</f>
        <v/>
      </c>
    </row>
    <row r="41" spans="1:7">
      <c r="A41" s="286"/>
      <c r="B41" t="str">
        <f>IF(Training!AH46="","",Training!AH46)</f>
        <v/>
      </c>
    </row>
    <row r="42" spans="1:7">
      <c r="A42" s="286"/>
      <c r="B42" t="str">
        <f>IF(Training!AH47="","",Training!AH47)</f>
        <v/>
      </c>
    </row>
    <row r="43" spans="1:7">
      <c r="A43" s="286"/>
      <c r="B43" t="str">
        <f>IF(Training!AH48="","",Training!AH48)</f>
        <v/>
      </c>
    </row>
    <row r="44" spans="1:7">
      <c r="A44" s="286"/>
      <c r="B44" t="str">
        <f>IF(Training!AH49="","",Training!AH49)</f>
        <v/>
      </c>
    </row>
    <row r="45" spans="1:7">
      <c r="A45" s="286"/>
      <c r="B45" t="str">
        <f>IF(Training!AH50="","",Training!AH50)</f>
        <v/>
      </c>
    </row>
    <row r="46" spans="1:7">
      <c r="A46" s="286"/>
      <c r="B46" t="str">
        <f>IF(Training!AH51="","",Training!AH51)</f>
        <v/>
      </c>
    </row>
    <row r="47" spans="1:7">
      <c r="A47" s="286"/>
      <c r="B47" t="str">
        <f>IF(Training!AH52="","",Training!AH52)</f>
        <v/>
      </c>
    </row>
    <row r="48" spans="1:7">
      <c r="A48" s="286"/>
      <c r="B48" t="str">
        <f>IF(Training!AH53="","",Training!AH53)</f>
        <v/>
      </c>
    </row>
    <row r="49" spans="1:2">
      <c r="A49" s="286"/>
      <c r="B49" t="str">
        <f>IF(Training!AH54="","",Training!AH54)</f>
        <v/>
      </c>
    </row>
    <row r="50" spans="1:2">
      <c r="A50" s="286"/>
      <c r="B50" t="str">
        <f>IF(Training!AH55="","",Training!AH55)</f>
        <v/>
      </c>
    </row>
    <row r="51" spans="1:2">
      <c r="A51" s="286"/>
      <c r="B51" t="str">
        <f>IF(Training!AH56="","",Training!AH56)</f>
        <v/>
      </c>
    </row>
    <row r="52" spans="1:2">
      <c r="A52" s="286"/>
      <c r="B52" t="str">
        <f>IF(Training!AH57="","",Training!AH57)</f>
        <v/>
      </c>
    </row>
    <row r="53" spans="1:2">
      <c r="A53" s="286"/>
      <c r="B53" t="str">
        <f>IF(Training!AH58="","",Training!AH58)</f>
        <v/>
      </c>
    </row>
    <row r="54" spans="1:2">
      <c r="A54" s="286"/>
    </row>
    <row r="55" spans="1:2">
      <c r="A55" s="286"/>
    </row>
    <row r="56" spans="1:2">
      <c r="A56" s="286"/>
    </row>
    <row r="57" spans="1:2">
      <c r="A57" s="286"/>
    </row>
    <row r="58" spans="1:2">
      <c r="A58" s="286"/>
    </row>
    <row r="59" spans="1:2">
      <c r="A59" s="286"/>
    </row>
    <row r="60" spans="1:2">
      <c r="A60" s="286"/>
    </row>
    <row r="61" spans="1:2">
      <c r="A61" s="286"/>
    </row>
    <row r="62" spans="1:2">
      <c r="A62" s="286"/>
    </row>
    <row r="63" spans="1:2">
      <c r="A63" s="286"/>
    </row>
    <row r="64" spans="1:2">
      <c r="A64" s="286"/>
    </row>
    <row r="65" spans="1:1">
      <c r="A65" s="286"/>
    </row>
    <row r="66" spans="1:1">
      <c r="A66" s="286"/>
    </row>
    <row r="67" spans="1:1">
      <c r="A67" s="286"/>
    </row>
    <row r="68" spans="1:1">
      <c r="A68" s="286"/>
    </row>
    <row r="69" spans="1:1">
      <c r="A69" s="286"/>
    </row>
    <row r="70" spans="1:1">
      <c r="A70" s="286"/>
    </row>
    <row r="71" spans="1:1">
      <c r="A71" s="286"/>
    </row>
    <row r="72" spans="1:1">
      <c r="A72" s="286"/>
    </row>
    <row r="73" spans="1:1">
      <c r="A73" s="286"/>
    </row>
    <row r="74" spans="1:1">
      <c r="A74" s="286"/>
    </row>
    <row r="75" spans="1:1">
      <c r="A75" s="286"/>
    </row>
    <row r="76" spans="1:1">
      <c r="A76" s="286"/>
    </row>
    <row r="77" spans="1:1">
      <c r="A77" s="286"/>
    </row>
    <row r="78" spans="1:1">
      <c r="A78" s="286"/>
    </row>
    <row r="79" spans="1:1">
      <c r="A79" s="286"/>
    </row>
    <row r="80" spans="1:1">
      <c r="A80" s="286"/>
    </row>
    <row r="81" spans="1:1">
      <c r="A81" s="286"/>
    </row>
    <row r="82" spans="1:1">
      <c r="A82" s="286"/>
    </row>
    <row r="83" spans="1:1">
      <c r="A83" s="286"/>
    </row>
    <row r="84" spans="1:1">
      <c r="A84" s="286"/>
    </row>
    <row r="85" spans="1:1">
      <c r="A85" s="286"/>
    </row>
    <row r="86" spans="1:1">
      <c r="A86" s="286"/>
    </row>
    <row r="87" spans="1:1">
      <c r="A87" s="286"/>
    </row>
    <row r="88" spans="1:1">
      <c r="A88" s="286"/>
    </row>
    <row r="89" spans="1:1">
      <c r="A89" s="286"/>
    </row>
    <row r="90" spans="1:1">
      <c r="A90" s="286"/>
    </row>
    <row r="91" spans="1:1">
      <c r="A91" s="286"/>
    </row>
    <row r="92" spans="1:1">
      <c r="A92" s="286"/>
    </row>
    <row r="93" spans="1:1">
      <c r="A93" s="286"/>
    </row>
    <row r="94" spans="1:1">
      <c r="A94" s="286"/>
    </row>
    <row r="95" spans="1:1">
      <c r="A95" s="286"/>
    </row>
    <row r="96" spans="1:1">
      <c r="A96" s="286"/>
    </row>
    <row r="97" spans="1:1">
      <c r="A97" s="286"/>
    </row>
    <row r="98" spans="1:1">
      <c r="A98" s="286"/>
    </row>
    <row r="99" spans="1:1">
      <c r="A99" s="286"/>
    </row>
    <row r="100" spans="1:1">
      <c r="A100" s="286"/>
    </row>
    <row r="101" spans="1:1">
      <c r="A101" s="286"/>
    </row>
    <row r="102" spans="1:1">
      <c r="A102" s="286"/>
    </row>
    <row r="103" spans="1:1">
      <c r="A103" s="286"/>
    </row>
    <row r="104" spans="1:1">
      <c r="A104" s="286"/>
    </row>
    <row r="105" spans="1:1">
      <c r="A105" s="286"/>
    </row>
    <row r="106" spans="1:1">
      <c r="A106" s="286"/>
    </row>
    <row r="107" spans="1:1">
      <c r="A107" s="286"/>
    </row>
    <row r="108" spans="1:1">
      <c r="A108" s="286"/>
    </row>
    <row r="109" spans="1:1">
      <c r="A109" s="286"/>
    </row>
    <row r="110" spans="1:1">
      <c r="A110" s="286"/>
    </row>
    <row r="111" spans="1:1">
      <c r="A111" s="286"/>
    </row>
    <row r="112" spans="1:1">
      <c r="A112" s="286"/>
    </row>
    <row r="113" spans="1:1">
      <c r="A113" s="286"/>
    </row>
    <row r="114" spans="1:1">
      <c r="A114" s="286"/>
    </row>
    <row r="115" spans="1:1">
      <c r="A115" s="286"/>
    </row>
    <row r="116" spans="1:1">
      <c r="A116" s="286"/>
    </row>
    <row r="117" spans="1:1">
      <c r="A117" s="286"/>
    </row>
    <row r="118" spans="1:1">
      <c r="A118" s="286"/>
    </row>
    <row r="119" spans="1:1">
      <c r="A119" s="286"/>
    </row>
    <row r="120" spans="1:1">
      <c r="A120" s="286"/>
    </row>
    <row r="121" spans="1:1">
      <c r="A121" s="286"/>
    </row>
    <row r="122" spans="1:1">
      <c r="A122" s="286"/>
    </row>
    <row r="123" spans="1:1">
      <c r="A123" s="286"/>
    </row>
    <row r="124" spans="1:1">
      <c r="A124" s="286"/>
    </row>
    <row r="125" spans="1:1">
      <c r="A125" s="286"/>
    </row>
    <row r="126" spans="1:1">
      <c r="A126" s="286"/>
    </row>
    <row r="127" spans="1:1">
      <c r="A127" s="286"/>
    </row>
    <row r="128" spans="1:1">
      <c r="A128" s="286"/>
    </row>
    <row r="129" spans="1:1">
      <c r="A129" s="286"/>
    </row>
    <row r="130" spans="1:1">
      <c r="A130" s="286"/>
    </row>
    <row r="131" spans="1:1">
      <c r="A131" s="286"/>
    </row>
    <row r="132" spans="1:1">
      <c r="A132" s="286"/>
    </row>
    <row r="133" spans="1:1">
      <c r="A133" s="286"/>
    </row>
    <row r="134" spans="1:1">
      <c r="A134" s="286"/>
    </row>
    <row r="135" spans="1:1">
      <c r="A135" s="286"/>
    </row>
    <row r="136" spans="1:1">
      <c r="A136" s="286"/>
    </row>
    <row r="137" spans="1:1">
      <c r="A137" s="286"/>
    </row>
    <row r="138" spans="1:1">
      <c r="A138" s="286"/>
    </row>
    <row r="139" spans="1:1">
      <c r="A139" s="286"/>
    </row>
    <row r="140" spans="1:1">
      <c r="A140" s="286"/>
    </row>
    <row r="141" spans="1:1">
      <c r="A141" s="286"/>
    </row>
    <row r="142" spans="1:1">
      <c r="A142" s="286"/>
    </row>
    <row r="143" spans="1:1">
      <c r="A143" s="286"/>
    </row>
    <row r="144" spans="1:1">
      <c r="A144" s="286"/>
    </row>
    <row r="145" spans="1:1">
      <c r="A145" s="286"/>
    </row>
    <row r="146" spans="1:1">
      <c r="A146" s="286"/>
    </row>
    <row r="147" spans="1:1">
      <c r="A147" s="286"/>
    </row>
    <row r="148" spans="1:1">
      <c r="A148" s="286"/>
    </row>
    <row r="149" spans="1:1">
      <c r="A149" s="286"/>
    </row>
    <row r="150" spans="1:1">
      <c r="A150" s="286"/>
    </row>
    <row r="151" spans="1:1">
      <c r="A151" s="286"/>
    </row>
    <row r="152" spans="1:1">
      <c r="A152" s="286"/>
    </row>
    <row r="153" spans="1:1">
      <c r="A153" s="286"/>
    </row>
    <row r="154" spans="1:1">
      <c r="A154" s="286"/>
    </row>
    <row r="155" spans="1:1">
      <c r="A155" s="286"/>
    </row>
    <row r="156" spans="1:1">
      <c r="A156" s="286"/>
    </row>
    <row r="157" spans="1:1">
      <c r="A157" s="286"/>
    </row>
    <row r="158" spans="1:1">
      <c r="A158" s="286"/>
    </row>
    <row r="159" spans="1:1">
      <c r="A159" s="286"/>
    </row>
    <row r="160" spans="1:1">
      <c r="A160" s="286"/>
    </row>
    <row r="161" spans="1:1">
      <c r="A161" s="286"/>
    </row>
    <row r="162" spans="1:1">
      <c r="A162" s="286"/>
    </row>
    <row r="163" spans="1:1">
      <c r="A163" s="286"/>
    </row>
    <row r="164" spans="1:1">
      <c r="A164" s="286"/>
    </row>
    <row r="165" spans="1:1">
      <c r="A165" s="286"/>
    </row>
    <row r="166" spans="1:1">
      <c r="A166" s="286"/>
    </row>
    <row r="167" spans="1:1">
      <c r="A167" s="286"/>
    </row>
    <row r="168" spans="1:1">
      <c r="A168" s="286"/>
    </row>
    <row r="169" spans="1:1">
      <c r="A169" s="286"/>
    </row>
    <row r="170" spans="1:1">
      <c r="A170" s="286"/>
    </row>
    <row r="171" spans="1:1">
      <c r="A171" s="286"/>
    </row>
    <row r="172" spans="1:1">
      <c r="A172" s="286"/>
    </row>
    <row r="173" spans="1:1">
      <c r="A173" s="286"/>
    </row>
    <row r="174" spans="1:1">
      <c r="A174" s="286"/>
    </row>
    <row r="175" spans="1:1">
      <c r="A175" s="286"/>
    </row>
    <row r="176" spans="1:1">
      <c r="A176" s="286"/>
    </row>
    <row r="177" spans="1:1">
      <c r="A177" s="286"/>
    </row>
    <row r="178" spans="1:1">
      <c r="A178" s="286"/>
    </row>
    <row r="179" spans="1:1">
      <c r="A179" s="286"/>
    </row>
    <row r="180" spans="1:1">
      <c r="A180" s="286"/>
    </row>
    <row r="181" spans="1:1">
      <c r="A181" s="286"/>
    </row>
    <row r="182" spans="1:1">
      <c r="A182" s="286"/>
    </row>
    <row r="183" spans="1:1">
      <c r="A183" s="286"/>
    </row>
    <row r="184" spans="1:1">
      <c r="A184" s="286"/>
    </row>
    <row r="185" spans="1:1">
      <c r="A185" s="286"/>
    </row>
    <row r="186" spans="1:1">
      <c r="A186" s="286"/>
    </row>
    <row r="187" spans="1:1">
      <c r="A187" s="286"/>
    </row>
    <row r="188" spans="1:1">
      <c r="A188" s="286"/>
    </row>
    <row r="189" spans="1:1">
      <c r="A189" s="286"/>
    </row>
    <row r="190" spans="1:1">
      <c r="A190" s="286"/>
    </row>
    <row r="191" spans="1:1">
      <c r="A191" s="286"/>
    </row>
    <row r="192" spans="1:1">
      <c r="A192" s="286"/>
    </row>
    <row r="193" spans="1:1">
      <c r="A193" s="286"/>
    </row>
    <row r="194" spans="1:1">
      <c r="A194" s="286"/>
    </row>
    <row r="195" spans="1:1">
      <c r="A195" s="286"/>
    </row>
    <row r="196" spans="1:1">
      <c r="A196" s="286"/>
    </row>
    <row r="197" spans="1:1">
      <c r="A197" s="286"/>
    </row>
    <row r="198" spans="1:1">
      <c r="A198" s="286"/>
    </row>
    <row r="199" spans="1:1">
      <c r="A199" s="286"/>
    </row>
    <row r="200" spans="1:1">
      <c r="A200" s="28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Training</vt:lpstr>
      <vt:lpstr>IM RACE PACING</vt:lpstr>
      <vt:lpstr>Workouts</vt:lpstr>
      <vt:lpstr>Nutrition</vt:lpstr>
      <vt:lpstr>Reports</vt:lpstr>
    </vt:vector>
  </TitlesOfParts>
  <Company>The Dannon Company,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sauzeaje</dc:creator>
  <cp:lastModifiedBy>sauzeaje</cp:lastModifiedBy>
  <cp:lastPrinted>2011-11-29T19:18:45Z</cp:lastPrinted>
  <dcterms:created xsi:type="dcterms:W3CDTF">2011-10-17T14:54:54Z</dcterms:created>
  <dcterms:modified xsi:type="dcterms:W3CDTF">2013-07-11T21:45:32Z</dcterms:modified>
</cp:coreProperties>
</file>